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defaultThemeVersion="124226"/>
  <xr:revisionPtr revIDLastSave="0" documentId="8_{B0909FFB-E161-447F-8694-59DE15786816}" xr6:coauthVersionLast="34" xr6:coauthVersionMax="34" xr10:uidLastSave="{00000000-0000-0000-0000-000000000000}"/>
  <bookViews>
    <workbookView xWindow="0" yWindow="0" windowWidth="21570" windowHeight="9375" xr2:uid="{00000000-000D-0000-FFFF-FFFF00000000}"/>
  </bookViews>
  <sheets>
    <sheet name="výdavky" sheetId="1" r:id="rId1"/>
    <sheet name="príjmy" sheetId="2" r:id="rId2"/>
    <sheet name="Hárok1" sheetId="4" r:id="rId3"/>
    <sheet name="Hárok3" sheetId="3" r:id="rId4"/>
  </sheets>
  <calcPr calcId="179017"/>
</workbook>
</file>

<file path=xl/calcChain.xml><?xml version="1.0" encoding="utf-8"?>
<calcChain xmlns="http://schemas.openxmlformats.org/spreadsheetml/2006/main">
  <c r="J223" i="1" l="1"/>
  <c r="L223" i="1" s="1"/>
  <c r="J241" i="1"/>
  <c r="L241" i="1" s="1"/>
  <c r="J188" i="1" l="1"/>
  <c r="J21" i="2"/>
  <c r="J22" i="2"/>
  <c r="J115" i="2" l="1"/>
  <c r="J114" i="2"/>
  <c r="E21" i="3" l="1"/>
  <c r="E23" i="3" s="1"/>
  <c r="E12" i="3"/>
  <c r="E8" i="3"/>
  <c r="E13" i="3" s="1"/>
  <c r="H23" i="2"/>
  <c r="J23" i="2" s="1"/>
  <c r="J20" i="2"/>
  <c r="I128" i="2"/>
  <c r="I134" i="2" s="1"/>
  <c r="I121" i="2"/>
  <c r="I133" i="2" s="1"/>
  <c r="I111" i="2"/>
  <c r="I104" i="2"/>
  <c r="I17" i="2"/>
  <c r="K293" i="1"/>
  <c r="K292" i="1"/>
  <c r="K287" i="1"/>
  <c r="K284" i="1"/>
  <c r="K280" i="1"/>
  <c r="K278" i="1"/>
  <c r="K275" i="1"/>
  <c r="K273" i="1"/>
  <c r="K271" i="1"/>
  <c r="K262" i="1"/>
  <c r="K257" i="1"/>
  <c r="K246" i="1"/>
  <c r="K243" i="1"/>
  <c r="K236" i="1"/>
  <c r="K229" i="1"/>
  <c r="K225" i="1"/>
  <c r="K220" i="1"/>
  <c r="K218" i="1"/>
  <c r="K216" i="1"/>
  <c r="K210" i="1"/>
  <c r="K208" i="1"/>
  <c r="K204" i="1"/>
  <c r="K199" i="1"/>
  <c r="K192" i="1"/>
  <c r="K189" i="1"/>
  <c r="K184" i="1"/>
  <c r="K180" i="1"/>
  <c r="K174" i="1"/>
  <c r="K172" i="1"/>
  <c r="K169" i="1"/>
  <c r="K153" i="1"/>
  <c r="K149" i="1"/>
  <c r="K147" i="1"/>
  <c r="K145" i="1"/>
  <c r="K136" i="1"/>
  <c r="K127" i="1"/>
  <c r="K123" i="1"/>
  <c r="K121" i="1"/>
  <c r="K299" i="1" s="1"/>
  <c r="K119" i="1"/>
  <c r="K117" i="1"/>
  <c r="K102" i="1"/>
  <c r="K100" i="1"/>
  <c r="K98" i="1"/>
  <c r="K96" i="1"/>
  <c r="K94" i="1"/>
  <c r="K92" i="1"/>
  <c r="K89" i="1"/>
  <c r="K31" i="1"/>
  <c r="K28" i="1"/>
  <c r="K20" i="1"/>
  <c r="K18" i="1"/>
  <c r="K14" i="1"/>
  <c r="K12" i="1"/>
  <c r="I229" i="1"/>
  <c r="H249" i="1"/>
  <c r="H303" i="1"/>
  <c r="H289" i="1"/>
  <c r="H230" i="1"/>
  <c r="H227" i="1"/>
  <c r="H76" i="1"/>
  <c r="D22" i="3"/>
  <c r="F22" i="3" s="1"/>
  <c r="D20" i="3"/>
  <c r="F20" i="3" s="1"/>
  <c r="D18" i="3"/>
  <c r="F18" i="3" s="1"/>
  <c r="D17" i="3"/>
  <c r="F17" i="3" s="1"/>
  <c r="D16" i="3"/>
  <c r="F16" i="3" s="1"/>
  <c r="D11" i="3"/>
  <c r="F11" i="3" s="1"/>
  <c r="D10" i="3"/>
  <c r="F10" i="3" s="1"/>
  <c r="D9" i="3"/>
  <c r="F9" i="3" s="1"/>
  <c r="D7" i="3"/>
  <c r="F7" i="3" s="1"/>
  <c r="D6" i="3"/>
  <c r="F6" i="3" s="1"/>
  <c r="D5" i="3"/>
  <c r="F5" i="3" s="1"/>
  <c r="D4" i="3"/>
  <c r="F4" i="3" s="1"/>
  <c r="I131" i="2" l="1"/>
  <c r="I24" i="2"/>
  <c r="I132" i="2" s="1"/>
  <c r="F12" i="3"/>
  <c r="F21" i="3"/>
  <c r="F23" i="3" s="1"/>
  <c r="F8" i="3"/>
  <c r="K297" i="1"/>
  <c r="K295" i="1"/>
  <c r="K103" i="1"/>
  <c r="J228" i="1"/>
  <c r="L228" i="1" s="1"/>
  <c r="H127" i="2"/>
  <c r="J127" i="2" s="1"/>
  <c r="H126" i="2"/>
  <c r="J126" i="2" s="1"/>
  <c r="H125" i="2"/>
  <c r="J125" i="2" s="1"/>
  <c r="H124" i="2"/>
  <c r="J124" i="2" s="1"/>
  <c r="H123" i="2"/>
  <c r="J123" i="2" s="1"/>
  <c r="H122" i="2"/>
  <c r="J122" i="2" s="1"/>
  <c r="H120" i="2"/>
  <c r="J120" i="2" s="1"/>
  <c r="H119" i="2"/>
  <c r="J119" i="2" s="1"/>
  <c r="H118" i="2"/>
  <c r="J118" i="2" s="1"/>
  <c r="H117" i="2"/>
  <c r="J117" i="2" s="1"/>
  <c r="H116" i="2"/>
  <c r="J116" i="2" s="1"/>
  <c r="H113" i="2"/>
  <c r="J113" i="2" s="1"/>
  <c r="H112" i="2"/>
  <c r="J112" i="2" s="1"/>
  <c r="H110" i="2"/>
  <c r="J110" i="2" s="1"/>
  <c r="H109" i="2"/>
  <c r="J109" i="2" s="1"/>
  <c r="H108" i="2"/>
  <c r="J108" i="2" s="1"/>
  <c r="H107" i="2"/>
  <c r="J107" i="2" s="1"/>
  <c r="H106" i="2"/>
  <c r="J106" i="2" s="1"/>
  <c r="H105" i="2"/>
  <c r="J105" i="2" s="1"/>
  <c r="H103" i="2"/>
  <c r="J103" i="2" s="1"/>
  <c r="H102" i="2"/>
  <c r="J102" i="2" s="1"/>
  <c r="H101" i="2"/>
  <c r="J101" i="2" s="1"/>
  <c r="H100" i="2"/>
  <c r="J100" i="2" s="1"/>
  <c r="H99" i="2"/>
  <c r="J99" i="2" s="1"/>
  <c r="H98" i="2"/>
  <c r="J98" i="2" s="1"/>
  <c r="H97" i="2"/>
  <c r="J97" i="2" s="1"/>
  <c r="H96" i="2"/>
  <c r="J96" i="2" s="1"/>
  <c r="H95" i="2"/>
  <c r="J95" i="2" s="1"/>
  <c r="H94" i="2"/>
  <c r="J94" i="2" s="1"/>
  <c r="H93" i="2"/>
  <c r="J93" i="2" s="1"/>
  <c r="H92" i="2"/>
  <c r="J92" i="2" s="1"/>
  <c r="H91" i="2"/>
  <c r="J91" i="2" s="1"/>
  <c r="H90" i="2"/>
  <c r="J90" i="2" s="1"/>
  <c r="H89" i="2"/>
  <c r="J89" i="2" s="1"/>
  <c r="H88" i="2"/>
  <c r="J88" i="2" s="1"/>
  <c r="H87" i="2"/>
  <c r="J87" i="2" s="1"/>
  <c r="H86" i="2"/>
  <c r="J86" i="2" s="1"/>
  <c r="H85" i="2"/>
  <c r="J85" i="2" s="1"/>
  <c r="H84" i="2"/>
  <c r="J84" i="2" s="1"/>
  <c r="H83" i="2"/>
  <c r="J83" i="2" s="1"/>
  <c r="H82" i="2"/>
  <c r="J82" i="2" s="1"/>
  <c r="H81" i="2"/>
  <c r="J81" i="2" s="1"/>
  <c r="H80" i="2"/>
  <c r="J80" i="2" s="1"/>
  <c r="H79" i="2"/>
  <c r="J79" i="2" s="1"/>
  <c r="H78" i="2"/>
  <c r="J78" i="2" s="1"/>
  <c r="H77" i="2"/>
  <c r="J77" i="2" s="1"/>
  <c r="H76" i="2"/>
  <c r="J76" i="2" s="1"/>
  <c r="H75" i="2"/>
  <c r="J75" i="2" s="1"/>
  <c r="H74" i="2"/>
  <c r="J74" i="2" s="1"/>
  <c r="H73" i="2"/>
  <c r="J73" i="2" s="1"/>
  <c r="H72" i="2"/>
  <c r="J72" i="2" s="1"/>
  <c r="H71" i="2"/>
  <c r="J71" i="2" s="1"/>
  <c r="H70" i="2"/>
  <c r="J70" i="2" s="1"/>
  <c r="H69" i="2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H19" i="2"/>
  <c r="J19" i="2" s="1"/>
  <c r="H18" i="2"/>
  <c r="J18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J304" i="1"/>
  <c r="L304" i="1" s="1"/>
  <c r="J303" i="1"/>
  <c r="L303" i="1" s="1"/>
  <c r="J302" i="1"/>
  <c r="L302" i="1" s="1"/>
  <c r="J291" i="1"/>
  <c r="L291" i="1" s="1"/>
  <c r="J290" i="1"/>
  <c r="J289" i="1"/>
  <c r="L289" i="1" s="1"/>
  <c r="J288" i="1"/>
  <c r="L288" i="1" s="1"/>
  <c r="J286" i="1"/>
  <c r="L286" i="1" s="1"/>
  <c r="J285" i="1"/>
  <c r="L285" i="1" s="1"/>
  <c r="J283" i="1"/>
  <c r="L283" i="1" s="1"/>
  <c r="J282" i="1"/>
  <c r="L282" i="1" s="1"/>
  <c r="J281" i="1"/>
  <c r="L281" i="1" s="1"/>
  <c r="J279" i="1"/>
  <c r="L279" i="1" s="1"/>
  <c r="L280" i="1" s="1"/>
  <c r="J277" i="1"/>
  <c r="L277" i="1" s="1"/>
  <c r="J276" i="1"/>
  <c r="L276" i="1" s="1"/>
  <c r="J274" i="1"/>
  <c r="J272" i="1"/>
  <c r="J270" i="1"/>
  <c r="L270" i="1" s="1"/>
  <c r="J269" i="1"/>
  <c r="L269" i="1" s="1"/>
  <c r="J268" i="1"/>
  <c r="L268" i="1" s="1"/>
  <c r="J267" i="1"/>
  <c r="L267" i="1" s="1"/>
  <c r="J266" i="1"/>
  <c r="L266" i="1" s="1"/>
  <c r="J265" i="1"/>
  <c r="L265" i="1" s="1"/>
  <c r="J264" i="1"/>
  <c r="L264" i="1" s="1"/>
  <c r="J263" i="1"/>
  <c r="L263" i="1" s="1"/>
  <c r="J261" i="1"/>
  <c r="L261" i="1" s="1"/>
  <c r="J260" i="1"/>
  <c r="L260" i="1" s="1"/>
  <c r="J259" i="1"/>
  <c r="L259" i="1" s="1"/>
  <c r="J258" i="1"/>
  <c r="L258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5" i="1"/>
  <c r="L245" i="1" s="1"/>
  <c r="J244" i="1"/>
  <c r="L244" i="1" s="1"/>
  <c r="J242" i="1"/>
  <c r="L242" i="1" s="1"/>
  <c r="J240" i="1"/>
  <c r="L240" i="1" s="1"/>
  <c r="J239" i="1"/>
  <c r="L239" i="1" s="1"/>
  <c r="J238" i="1"/>
  <c r="L238" i="1" s="1"/>
  <c r="J237" i="1"/>
  <c r="L237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7" i="1"/>
  <c r="L227" i="1" s="1"/>
  <c r="J226" i="1"/>
  <c r="L226" i="1" s="1"/>
  <c r="J224" i="1"/>
  <c r="L224" i="1" s="1"/>
  <c r="J222" i="1"/>
  <c r="L222" i="1" s="1"/>
  <c r="J221" i="1"/>
  <c r="L221" i="1" s="1"/>
  <c r="J219" i="1"/>
  <c r="J217" i="1"/>
  <c r="J215" i="1"/>
  <c r="L215" i="1" s="1"/>
  <c r="J214" i="1"/>
  <c r="L214" i="1" s="1"/>
  <c r="J213" i="1"/>
  <c r="L213" i="1" s="1"/>
  <c r="J212" i="1"/>
  <c r="L212" i="1" s="1"/>
  <c r="J211" i="1"/>
  <c r="L211" i="1" s="1"/>
  <c r="J209" i="1"/>
  <c r="J207" i="1"/>
  <c r="L207" i="1" s="1"/>
  <c r="J206" i="1"/>
  <c r="L206" i="1" s="1"/>
  <c r="J205" i="1"/>
  <c r="L205" i="1" s="1"/>
  <c r="J203" i="1"/>
  <c r="L203" i="1" s="1"/>
  <c r="J202" i="1"/>
  <c r="L202" i="1" s="1"/>
  <c r="J201" i="1"/>
  <c r="L201" i="1" s="1"/>
  <c r="J200" i="1"/>
  <c r="L200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1" i="1"/>
  <c r="L191" i="1" s="1"/>
  <c r="J190" i="1"/>
  <c r="L188" i="1"/>
  <c r="J187" i="1"/>
  <c r="L187" i="1" s="1"/>
  <c r="J186" i="1"/>
  <c r="L186" i="1" s="1"/>
  <c r="J185" i="1"/>
  <c r="L185" i="1" s="1"/>
  <c r="J183" i="1"/>
  <c r="L183" i="1" s="1"/>
  <c r="J182" i="1"/>
  <c r="L182" i="1" s="1"/>
  <c r="J181" i="1"/>
  <c r="L181" i="1" s="1"/>
  <c r="J179" i="1"/>
  <c r="L179" i="1" s="1"/>
  <c r="J178" i="1"/>
  <c r="L178" i="1" s="1"/>
  <c r="J177" i="1"/>
  <c r="L177" i="1" s="1"/>
  <c r="J176" i="1"/>
  <c r="L176" i="1" s="1"/>
  <c r="J175" i="1"/>
  <c r="L175" i="1" s="1"/>
  <c r="J173" i="1"/>
  <c r="J171" i="1"/>
  <c r="L171" i="1" s="1"/>
  <c r="J170" i="1"/>
  <c r="L170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2" i="1"/>
  <c r="L152" i="1" s="1"/>
  <c r="J151" i="1"/>
  <c r="L151" i="1" s="1"/>
  <c r="J150" i="1"/>
  <c r="L150" i="1" s="1"/>
  <c r="J148" i="1"/>
  <c r="J146" i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6" i="1"/>
  <c r="L126" i="1" s="1"/>
  <c r="J125" i="1"/>
  <c r="L125" i="1" s="1"/>
  <c r="J124" i="1"/>
  <c r="L124" i="1" s="1"/>
  <c r="J122" i="1"/>
  <c r="J120" i="1"/>
  <c r="J118" i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1" i="1"/>
  <c r="J99" i="1"/>
  <c r="J97" i="1"/>
  <c r="J95" i="1"/>
  <c r="J93" i="1"/>
  <c r="J91" i="1"/>
  <c r="L91" i="1" s="1"/>
  <c r="J90" i="1"/>
  <c r="L90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0" i="1"/>
  <c r="L30" i="1" s="1"/>
  <c r="J29" i="1"/>
  <c r="L29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19" i="1"/>
  <c r="J17" i="1"/>
  <c r="L17" i="1" s="1"/>
  <c r="J16" i="1"/>
  <c r="L16" i="1" s="1"/>
  <c r="J15" i="1"/>
  <c r="L15" i="1" s="1"/>
  <c r="J13" i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I280" i="1"/>
  <c r="I278" i="1"/>
  <c r="H31" i="1"/>
  <c r="I31" i="1"/>
  <c r="J280" i="1"/>
  <c r="I293" i="1"/>
  <c r="I292" i="1"/>
  <c r="I287" i="1"/>
  <c r="I284" i="1"/>
  <c r="I275" i="1"/>
  <c r="I273" i="1"/>
  <c r="I271" i="1"/>
  <c r="I262" i="1"/>
  <c r="I257" i="1"/>
  <c r="I246" i="1"/>
  <c r="I243" i="1"/>
  <c r="I236" i="1"/>
  <c r="I225" i="1"/>
  <c r="I220" i="1"/>
  <c r="I218" i="1"/>
  <c r="I216" i="1"/>
  <c r="I210" i="1"/>
  <c r="I208" i="1"/>
  <c r="I204" i="1"/>
  <c r="I199" i="1"/>
  <c r="I192" i="1"/>
  <c r="I189" i="1"/>
  <c r="I184" i="1"/>
  <c r="I180" i="1"/>
  <c r="I174" i="1"/>
  <c r="I172" i="1"/>
  <c r="I169" i="1"/>
  <c r="I153" i="1"/>
  <c r="I149" i="1"/>
  <c r="I147" i="1"/>
  <c r="I145" i="1"/>
  <c r="I136" i="1"/>
  <c r="I127" i="1"/>
  <c r="I123" i="1"/>
  <c r="I121" i="1"/>
  <c r="I299" i="1" s="1"/>
  <c r="I119" i="1"/>
  <c r="I117" i="1"/>
  <c r="I102" i="1"/>
  <c r="I100" i="1"/>
  <c r="I98" i="1"/>
  <c r="I96" i="1"/>
  <c r="I94" i="1"/>
  <c r="I92" i="1"/>
  <c r="I89" i="1"/>
  <c r="I28" i="1"/>
  <c r="I20" i="1"/>
  <c r="I18" i="1"/>
  <c r="I14" i="1"/>
  <c r="I12" i="1"/>
  <c r="H293" i="1"/>
  <c r="H292" i="1"/>
  <c r="H287" i="1"/>
  <c r="H284" i="1"/>
  <c r="H280" i="1"/>
  <c r="H278" i="1"/>
  <c r="H275" i="1"/>
  <c r="H273" i="1"/>
  <c r="H271" i="1"/>
  <c r="H262" i="1"/>
  <c r="H257" i="1"/>
  <c r="H246" i="1"/>
  <c r="H243" i="1"/>
  <c r="H236" i="1"/>
  <c r="H229" i="1"/>
  <c r="H225" i="1"/>
  <c r="H220" i="1"/>
  <c r="H218" i="1"/>
  <c r="H216" i="1"/>
  <c r="H210" i="1"/>
  <c r="H208" i="1"/>
  <c r="H204" i="1"/>
  <c r="H199" i="1"/>
  <c r="H192" i="1"/>
  <c r="H189" i="1"/>
  <c r="H184" i="1"/>
  <c r="H180" i="1"/>
  <c r="H174" i="1"/>
  <c r="H172" i="1"/>
  <c r="H169" i="1"/>
  <c r="H153" i="1"/>
  <c r="H149" i="1"/>
  <c r="H147" i="1"/>
  <c r="H145" i="1"/>
  <c r="H136" i="1"/>
  <c r="H127" i="1"/>
  <c r="H123" i="1"/>
  <c r="H121" i="1"/>
  <c r="H119" i="1"/>
  <c r="H117" i="1"/>
  <c r="H102" i="1"/>
  <c r="H100" i="1"/>
  <c r="H98" i="1"/>
  <c r="H96" i="1"/>
  <c r="H94" i="1"/>
  <c r="H92" i="1"/>
  <c r="H89" i="1"/>
  <c r="H28" i="1"/>
  <c r="H20" i="1"/>
  <c r="H18" i="1"/>
  <c r="H14" i="1"/>
  <c r="H12" i="1"/>
  <c r="G104" i="2"/>
  <c r="F104" i="2"/>
  <c r="G128" i="2"/>
  <c r="G134" i="2" s="1"/>
  <c r="G121" i="2"/>
  <c r="G133" i="2" s="1"/>
  <c r="G111" i="2"/>
  <c r="G17" i="2"/>
  <c r="G24" i="2" s="1"/>
  <c r="G132" i="2" s="1"/>
  <c r="F128" i="2"/>
  <c r="F134" i="2" s="1"/>
  <c r="F121" i="2"/>
  <c r="F133" i="2" s="1"/>
  <c r="F111" i="2"/>
  <c r="F17" i="2"/>
  <c r="F24" i="2" s="1"/>
  <c r="F132" i="2" s="1"/>
  <c r="F13" i="3" l="1"/>
  <c r="L31" i="1"/>
  <c r="L180" i="1"/>
  <c r="L216" i="1"/>
  <c r="L236" i="1"/>
  <c r="L184" i="1"/>
  <c r="L127" i="1"/>
  <c r="L169" i="1"/>
  <c r="L199" i="1"/>
  <c r="L208" i="1"/>
  <c r="L243" i="1"/>
  <c r="L92" i="1"/>
  <c r="L153" i="1"/>
  <c r="L246" i="1"/>
  <c r="L262" i="1"/>
  <c r="L287" i="1"/>
  <c r="L89" i="1"/>
  <c r="I135" i="2"/>
  <c r="I137" i="2" s="1"/>
  <c r="L229" i="1"/>
  <c r="L225" i="1"/>
  <c r="L117" i="1"/>
  <c r="J98" i="1"/>
  <c r="L97" i="1"/>
  <c r="L98" i="1" s="1"/>
  <c r="J119" i="1"/>
  <c r="L118" i="1"/>
  <c r="L119" i="1" s="1"/>
  <c r="J174" i="1"/>
  <c r="L173" i="1"/>
  <c r="L174" i="1" s="1"/>
  <c r="J210" i="1"/>
  <c r="L209" i="1"/>
  <c r="L210" i="1" s="1"/>
  <c r="L271" i="1"/>
  <c r="J273" i="1"/>
  <c r="L272" i="1"/>
  <c r="L273" i="1" s="1"/>
  <c r="J293" i="1"/>
  <c r="L290" i="1"/>
  <c r="J96" i="1"/>
  <c r="L95" i="1"/>
  <c r="L96" i="1" s="1"/>
  <c r="J149" i="1"/>
  <c r="L148" i="1"/>
  <c r="L149" i="1" s="1"/>
  <c r="J127" i="1"/>
  <c r="J14" i="1"/>
  <c r="L13" i="1"/>
  <c r="L14" i="1" s="1"/>
  <c r="J20" i="1"/>
  <c r="L19" i="1"/>
  <c r="L20" i="1" s="1"/>
  <c r="J100" i="1"/>
  <c r="L99" i="1"/>
  <c r="L100" i="1" s="1"/>
  <c r="J121" i="1"/>
  <c r="J299" i="1" s="1"/>
  <c r="L120" i="1"/>
  <c r="L121" i="1" s="1"/>
  <c r="L299" i="1" s="1"/>
  <c r="L189" i="1"/>
  <c r="J192" i="1"/>
  <c r="L190" i="1"/>
  <c r="L192" i="1" s="1"/>
  <c r="J275" i="1"/>
  <c r="L274" i="1"/>
  <c r="L275" i="1" s="1"/>
  <c r="L284" i="1"/>
  <c r="J111" i="2"/>
  <c r="J220" i="1"/>
  <c r="L219" i="1"/>
  <c r="L220" i="1" s="1"/>
  <c r="L12" i="1"/>
  <c r="L18" i="1"/>
  <c r="L28" i="1"/>
  <c r="J94" i="1"/>
  <c r="L93" i="1"/>
  <c r="L94" i="1" s="1"/>
  <c r="J102" i="1"/>
  <c r="L101" i="1"/>
  <c r="L102" i="1" s="1"/>
  <c r="J123" i="1"/>
  <c r="L122" i="1"/>
  <c r="L123" i="1" s="1"/>
  <c r="L136" i="1"/>
  <c r="L145" i="1"/>
  <c r="J147" i="1"/>
  <c r="L146" i="1"/>
  <c r="L147" i="1" s="1"/>
  <c r="L172" i="1"/>
  <c r="L204" i="1"/>
  <c r="J218" i="1"/>
  <c r="L217" i="1"/>
  <c r="L218" i="1" s="1"/>
  <c r="L257" i="1"/>
  <c r="L278" i="1"/>
  <c r="J128" i="2"/>
  <c r="J134" i="2" s="1"/>
  <c r="K301" i="1"/>
  <c r="K305" i="1" s="1"/>
  <c r="H104" i="2"/>
  <c r="J25" i="2"/>
  <c r="J104" i="2" s="1"/>
  <c r="J131" i="2" s="1"/>
  <c r="J121" i="2"/>
  <c r="J17" i="2"/>
  <c r="J24" i="2" s="1"/>
  <c r="H111" i="2"/>
  <c r="H131" i="2" s="1"/>
  <c r="J229" i="1"/>
  <c r="J225" i="1"/>
  <c r="H121" i="2"/>
  <c r="H133" i="2" s="1"/>
  <c r="J133" i="2" s="1"/>
  <c r="J31" i="1"/>
  <c r="J271" i="1"/>
  <c r="J89" i="1"/>
  <c r="J204" i="1"/>
  <c r="J278" i="1"/>
  <c r="J92" i="1"/>
  <c r="J199" i="1"/>
  <c r="J284" i="1"/>
  <c r="J153" i="1"/>
  <c r="J216" i="1"/>
  <c r="J236" i="1"/>
  <c r="J136" i="1"/>
  <c r="J28" i="1"/>
  <c r="J145" i="1"/>
  <c r="J246" i="1"/>
  <c r="J287" i="1"/>
  <c r="J184" i="1"/>
  <c r="J180" i="1"/>
  <c r="J257" i="1"/>
  <c r="J262" i="1"/>
  <c r="J292" i="1"/>
  <c r="J18" i="1"/>
  <c r="J169" i="1"/>
  <c r="J172" i="1"/>
  <c r="J208" i="1"/>
  <c r="J117" i="1"/>
  <c r="J189" i="1"/>
  <c r="J243" i="1"/>
  <c r="H128" i="2"/>
  <c r="H134" i="2" s="1"/>
  <c r="H17" i="2"/>
  <c r="H24" i="2" s="1"/>
  <c r="H132" i="2" s="1"/>
  <c r="G131" i="2"/>
  <c r="G135" i="2" s="1"/>
  <c r="G137" i="2" s="1"/>
  <c r="J12" i="1"/>
  <c r="F131" i="2"/>
  <c r="I295" i="1"/>
  <c r="H103" i="1"/>
  <c r="I103" i="1"/>
  <c r="F135" i="2"/>
  <c r="F137" i="2" s="1"/>
  <c r="D21" i="3"/>
  <c r="D23" i="3" s="1"/>
  <c r="D8" i="3"/>
  <c r="C12" i="3"/>
  <c r="B8" i="3"/>
  <c r="H297" i="1"/>
  <c r="H299" i="1"/>
  <c r="C8" i="3"/>
  <c r="C21" i="3"/>
  <c r="C23" i="3" s="1"/>
  <c r="B21" i="3"/>
  <c r="B23" i="3" s="1"/>
  <c r="B12" i="3"/>
  <c r="H295" i="1"/>
  <c r="D12" i="3"/>
  <c r="J132" i="2" l="1"/>
  <c r="J135" i="2" s="1"/>
  <c r="J137" i="2" s="1"/>
  <c r="L103" i="1"/>
  <c r="L292" i="1"/>
  <c r="L295" i="1" s="1"/>
  <c r="L293" i="1"/>
  <c r="L297" i="1" s="1"/>
  <c r="H135" i="2"/>
  <c r="H137" i="2" s="1"/>
  <c r="J297" i="1"/>
  <c r="J295" i="1"/>
  <c r="J103" i="1"/>
  <c r="C13" i="3"/>
  <c r="B13" i="3"/>
  <c r="D13" i="3"/>
  <c r="H301" i="1"/>
  <c r="L301" i="1" l="1"/>
  <c r="L305" i="1" s="1"/>
  <c r="J301" i="1"/>
  <c r="J305" i="1" s="1"/>
  <c r="H305" i="1"/>
  <c r="I297" i="1"/>
  <c r="I301" i="1" s="1"/>
  <c r="I305" i="1" s="1"/>
</calcChain>
</file>

<file path=xl/sharedStrings.xml><?xml version="1.0" encoding="utf-8"?>
<sst xmlns="http://schemas.openxmlformats.org/spreadsheetml/2006/main" count="815" uniqueCount="481">
  <si>
    <t>Prog</t>
  </si>
  <si>
    <t>P p</t>
  </si>
  <si>
    <t>Popis</t>
  </si>
  <si>
    <t>Ocu mzda</t>
  </si>
  <si>
    <t>Osobný príplatok</t>
  </si>
  <si>
    <t>Ocú príplatok za kvalitné plnenie úloh</t>
  </si>
  <si>
    <t>Poistné Všeobecná zdravotná poisťovňa</t>
  </si>
  <si>
    <t>Poistné Dôvera</t>
  </si>
  <si>
    <t>poistné - nemocenské poistenie</t>
  </si>
  <si>
    <t>poistné -starobné poistenie</t>
  </si>
  <si>
    <t>poistné -úrazové</t>
  </si>
  <si>
    <t>poistné - invalidné</t>
  </si>
  <si>
    <t>poistenie v nezamestnanosti</t>
  </si>
  <si>
    <t>poistné do rezervného fondu</t>
  </si>
  <si>
    <t>cestovné náhrady - tuzemské</t>
  </si>
  <si>
    <t>Ocú - vodné</t>
  </si>
  <si>
    <t>Ocú - interierové vybavenie</t>
  </si>
  <si>
    <t>Ocú nákup výpočtovej techniky</t>
  </si>
  <si>
    <t>Knihy, časopisy, noviny</t>
  </si>
  <si>
    <t>Ocú softver</t>
  </si>
  <si>
    <t>údržba výpočtovej techniky</t>
  </si>
  <si>
    <t>údržba kancelárs. strojov</t>
  </si>
  <si>
    <t>revízie, kontrola zariadení</t>
  </si>
  <si>
    <t>údržba administratív. Budov</t>
  </si>
  <si>
    <t>nájomné pozemky</t>
  </si>
  <si>
    <t>školenia,kurzy,semináre,porady</t>
  </si>
  <si>
    <t>súťažné podklady</t>
  </si>
  <si>
    <t>rozmnožovacie a plánografické práce</t>
  </si>
  <si>
    <t>advokátske, komerčné, právne služby</t>
  </si>
  <si>
    <t>štúdie, expertízy, posudky</t>
  </si>
  <si>
    <t>poplatky banke</t>
  </si>
  <si>
    <t>stravovanie zamestnanci</t>
  </si>
  <si>
    <t>prídel do soc. Fondu</t>
  </si>
  <si>
    <t>odmeny a príspevky</t>
  </si>
  <si>
    <t>Ocú dohody</t>
  </si>
  <si>
    <t>zrážková daň</t>
  </si>
  <si>
    <t>PN</t>
  </si>
  <si>
    <t>Bežné transfery - odstupné</t>
  </si>
  <si>
    <t>rutinná aštandar  oprava strojov</t>
  </si>
  <si>
    <t>odmena kronikárovi</t>
  </si>
  <si>
    <t>Ocú elek energia</t>
  </si>
  <si>
    <t>Ocu telefón, fax</t>
  </si>
  <si>
    <t>Ocú kancelárske potreby</t>
  </si>
  <si>
    <t>poplatok SOZA</t>
  </si>
  <si>
    <t>územný plán</t>
  </si>
  <si>
    <t>správne poplatky</t>
  </si>
  <si>
    <t>dane</t>
  </si>
  <si>
    <t>Ocú plyn</t>
  </si>
  <si>
    <t xml:space="preserve"> koncesionársky poplatok</t>
  </si>
  <si>
    <t>Ocú čistiace potreby</t>
  </si>
  <si>
    <t>poštové  a telekomunikačné služby</t>
  </si>
  <si>
    <t>tlačivá, tlačiarenské služby</t>
  </si>
  <si>
    <t>kvety, vence</t>
  </si>
  <si>
    <t>Spolu - Bežný rozpočet</t>
  </si>
  <si>
    <t>stravovanie</t>
  </si>
  <si>
    <t>použitie soc. Fondu</t>
  </si>
  <si>
    <t>prispevok ZMOS</t>
  </si>
  <si>
    <t>členstvo v org. a združeniach</t>
  </si>
  <si>
    <t>propagácia a reklama</t>
  </si>
  <si>
    <t>propagácia a prezentácia obce</t>
  </si>
  <si>
    <t>mzda kontrolórka</t>
  </si>
  <si>
    <t>kontrólna činnosť</t>
  </si>
  <si>
    <t>auditórska služba</t>
  </si>
  <si>
    <t xml:space="preserve">audit </t>
  </si>
  <si>
    <t>odmena poslancom</t>
  </si>
  <si>
    <t>obecné zastupiteľstvo</t>
  </si>
  <si>
    <t>Plánovanie manažment, kontrola</t>
  </si>
  <si>
    <t>byt ZS</t>
  </si>
  <si>
    <t>material  nájomné byty</t>
  </si>
  <si>
    <t>NB 9 energia</t>
  </si>
  <si>
    <t>NB- 9 voda</t>
  </si>
  <si>
    <t>NB-432  energia</t>
  </si>
  <si>
    <t>NB-432  voda</t>
  </si>
  <si>
    <t>NB-435  energia</t>
  </si>
  <si>
    <t>NB-435  voda</t>
  </si>
  <si>
    <t>NB-436  energia</t>
  </si>
  <si>
    <t>NB-436  voda</t>
  </si>
  <si>
    <t>NB-437  energia</t>
  </si>
  <si>
    <t>NB-437  voda</t>
  </si>
  <si>
    <t>manažment</t>
  </si>
  <si>
    <t>splátka úrokov z úveru</t>
  </si>
  <si>
    <t>splátka dlhodobého úveru</t>
  </si>
  <si>
    <t>inžinierske a geometrické plány</t>
  </si>
  <si>
    <t>nákup pozemkov IBV</t>
  </si>
  <si>
    <t>IBV Dolinky realizácia</t>
  </si>
  <si>
    <t>IBV Dolinky  projektová dokumentácia</t>
  </si>
  <si>
    <t>CHD-nemoc poisten  ESF</t>
  </si>
  <si>
    <t>CHD-starob poisten  ESF</t>
  </si>
  <si>
    <t>CHD-úrazové poisten  ESF</t>
  </si>
  <si>
    <t>CHD-invalidné poisten  ESF</t>
  </si>
  <si>
    <t>CHD-poist v nezam  ESF</t>
  </si>
  <si>
    <t>CHD-rezervný fond ESF</t>
  </si>
  <si>
    <t>mzda chránená dielňa  ŠR</t>
  </si>
  <si>
    <t>poistne  CHD - všeobecná zdrav poisť ŠR</t>
  </si>
  <si>
    <t>mzda chránená dielňa ESF</t>
  </si>
  <si>
    <t>poistne  CHD - všeobecná zdrav poisť ESF</t>
  </si>
  <si>
    <t>CHD-nemoc poisten ŠR</t>
  </si>
  <si>
    <t>CHD-starob poisten  ŠR</t>
  </si>
  <si>
    <t>CHD-úrazové poisten  ŠR</t>
  </si>
  <si>
    <t>CHD-invalidné poisten  ŠR</t>
  </si>
  <si>
    <t>CHD-rezervný fond ŠRF</t>
  </si>
  <si>
    <t>Europsky socialny fond - prostr EU</t>
  </si>
  <si>
    <t>mzda opatrovateľka</t>
  </si>
  <si>
    <t>dávky soc zabezpečenia</t>
  </si>
  <si>
    <t>socialny príspevok</t>
  </si>
  <si>
    <t>príspevok pri živel pohromách</t>
  </si>
  <si>
    <t>matrika mzda</t>
  </si>
  <si>
    <t>matrika poistné - zdravotná poistovne</t>
  </si>
  <si>
    <t>matrika nemocenské poistenie</t>
  </si>
  <si>
    <t>matrika starobne poistenie</t>
  </si>
  <si>
    <t>matrika úrazové poistenie</t>
  </si>
  <si>
    <t>matrika invalidné poistenie</t>
  </si>
  <si>
    <t>matrika poistenie v nezamestnanosti</t>
  </si>
  <si>
    <t>matrika poistenie rezervný fond</t>
  </si>
  <si>
    <t>matrika material</t>
  </si>
  <si>
    <t>material REGOP</t>
  </si>
  <si>
    <t>spoločný úrad</t>
  </si>
  <si>
    <t>spoloč úrad -stavebný úrad</t>
  </si>
  <si>
    <t>spoloč úrad -životné prostredie</t>
  </si>
  <si>
    <t>bežné transfery obcí - CO</t>
  </si>
  <si>
    <t>bežné transfery obcí - Spoloč úrad</t>
  </si>
  <si>
    <t>BR -administratívne služby</t>
  </si>
  <si>
    <t>BR-pomoc občanom v hmotnej núdzi</t>
  </si>
  <si>
    <t>BR- opatrovateľská služba</t>
  </si>
  <si>
    <t>BR - Europsky socialny fond - prostr ŠR</t>
  </si>
  <si>
    <t>MR - CD platne</t>
  </si>
  <si>
    <t>MR - údržba</t>
  </si>
  <si>
    <t>BR- miestny rozhlas</t>
  </si>
  <si>
    <t>Trakovické novinky</t>
  </si>
  <si>
    <t>BR - Trakovické novinky</t>
  </si>
  <si>
    <t>ZS- el. energia</t>
  </si>
  <si>
    <t>ZS-vodné,stočné</t>
  </si>
  <si>
    <t>ZS- material</t>
  </si>
  <si>
    <t>ZS- údržba</t>
  </si>
  <si>
    <t>ZS-plyn</t>
  </si>
  <si>
    <t>BR - Zdravotné stredisko</t>
  </si>
  <si>
    <t>Dom služieb - plyn</t>
  </si>
  <si>
    <t>Dom služieb -vodné stočné</t>
  </si>
  <si>
    <t>Dom služieb - údržba</t>
  </si>
  <si>
    <t>BR- Dom služieb</t>
  </si>
  <si>
    <t>Dom smútku - el energia</t>
  </si>
  <si>
    <t>Dom smútku - vodné</t>
  </si>
  <si>
    <t>Dom smútku -material</t>
  </si>
  <si>
    <t>Dom smútku + cintorín - údržba</t>
  </si>
  <si>
    <t>BR - Dom mútku+ cintorín</t>
  </si>
  <si>
    <t>rekonštrukcia Dom smútku</t>
  </si>
  <si>
    <t>osvetlenie cintorína</t>
  </si>
  <si>
    <t>KR -  IBV dolinky</t>
  </si>
  <si>
    <t>KR - Dom smútku + cintorin</t>
  </si>
  <si>
    <t>PO - hasiace prístroje</t>
  </si>
  <si>
    <t>PO - dokumentácia</t>
  </si>
  <si>
    <t>PO - benzin</t>
  </si>
  <si>
    <t>PO - výkon požiarneho technika</t>
  </si>
  <si>
    <t>PO - údržba priestorov</t>
  </si>
  <si>
    <t>PO - členský príspevok</t>
  </si>
  <si>
    <t>BR - Požiarna ochrana</t>
  </si>
  <si>
    <t>Zberný dvor - materiál</t>
  </si>
  <si>
    <t>Uloženie a likvidácia odpadu</t>
  </si>
  <si>
    <t>BR -  odpady</t>
  </si>
  <si>
    <t>Zberný dvor - realizácia</t>
  </si>
  <si>
    <t>KR - Zberný dvor</t>
  </si>
  <si>
    <t>obecná kanalizácia  - údržba</t>
  </si>
  <si>
    <t xml:space="preserve">obecná kanalizácia  </t>
  </si>
  <si>
    <t>Kanalizácia Envirofond</t>
  </si>
  <si>
    <t>kanalizácia II etapa</t>
  </si>
  <si>
    <t>Kanalizácia I etapa</t>
  </si>
  <si>
    <t>KR - kanalizácia</t>
  </si>
  <si>
    <t>monitoring skládky, úprava</t>
  </si>
  <si>
    <t xml:space="preserve">BR - skladka </t>
  </si>
  <si>
    <t>posypový material</t>
  </si>
  <si>
    <t>MK - Dopravné značky</t>
  </si>
  <si>
    <t>MK -údržba MK a chodníkov</t>
  </si>
  <si>
    <t>BR - Miestne komunikácie</t>
  </si>
  <si>
    <t>KR - Miestne komunikácie</t>
  </si>
  <si>
    <t>CVČ</t>
  </si>
  <si>
    <t>MŠ revízie</t>
  </si>
  <si>
    <t>ZŠ material</t>
  </si>
  <si>
    <t>MŠ Projektový manažment</t>
  </si>
  <si>
    <t>MŠ, ZŠ - splácanie úverov</t>
  </si>
  <si>
    <t>BR - MŠ+ ZŠ</t>
  </si>
  <si>
    <t>MŠ - dotácia</t>
  </si>
  <si>
    <t>KR - MŠ+ ZŠ</t>
  </si>
  <si>
    <t>ZŠ+ MŠ - športové podujatia</t>
  </si>
  <si>
    <t>ZŠ + MŠ - knihy,publikácie</t>
  </si>
  <si>
    <t>BR - ZŠ voľnočasové aktivity</t>
  </si>
  <si>
    <t>TJ energia</t>
  </si>
  <si>
    <t>TJ voda</t>
  </si>
  <si>
    <t>TJ material</t>
  </si>
  <si>
    <t>TJ -údržba</t>
  </si>
  <si>
    <t>TJ - športové podujatia</t>
  </si>
  <si>
    <t>TJ - doprava športovcov</t>
  </si>
  <si>
    <t>TJ finančný príspevok</t>
  </si>
  <si>
    <t>TJ - plyn</t>
  </si>
  <si>
    <t>BR- podpora športových klubov</t>
  </si>
  <si>
    <t>nákup pozemkov TJ</t>
  </si>
  <si>
    <t>Kurty - osvetlenie</t>
  </si>
  <si>
    <t>Kurty material+ údržba</t>
  </si>
  <si>
    <t>Rekonštrukcia šatne TJ</t>
  </si>
  <si>
    <t>Rekonštrukcia - Ekopolis</t>
  </si>
  <si>
    <t>KR -  podpora športových klubov</t>
  </si>
  <si>
    <t>KD - el. energia</t>
  </si>
  <si>
    <t>KD - vodné,stočné</t>
  </si>
  <si>
    <t>KD - inetrierové vybavenie</t>
  </si>
  <si>
    <t>KD - servisné práce</t>
  </si>
  <si>
    <t>KD - údržba budovy</t>
  </si>
  <si>
    <t>KD - čistenie,pranie</t>
  </si>
  <si>
    <t xml:space="preserve">KD - plyn </t>
  </si>
  <si>
    <t>BR- Kultúrny dom</t>
  </si>
  <si>
    <t>MK - knihy,noviny</t>
  </si>
  <si>
    <t>BR - miestna knižnica</t>
  </si>
  <si>
    <t>KD- doprava na kultúr podujatia</t>
  </si>
  <si>
    <t>KD - kultúrne podujatia</t>
  </si>
  <si>
    <t>BR - kultúrne podujatia</t>
  </si>
  <si>
    <t>BT- dotácia spoloč organizáciam</t>
  </si>
  <si>
    <t>BR - dotácia spoloč organizáciam</t>
  </si>
  <si>
    <t>verejné osvetlenie - elek. Energia</t>
  </si>
  <si>
    <t>verejné osvetlenie - údržba</t>
  </si>
  <si>
    <t>verejné osvetlenie externý manažment</t>
  </si>
  <si>
    <t>BR - verejné osvetlenie</t>
  </si>
  <si>
    <t>verejná zeleň - výsdba sadenice</t>
  </si>
  <si>
    <t>verejná zeleň - údržba</t>
  </si>
  <si>
    <t>zeleň NDS</t>
  </si>
  <si>
    <t>BR - verejná zeleň</t>
  </si>
  <si>
    <t>Bežný rozpočet - spolu</t>
  </si>
  <si>
    <t>Kapitálový rozpočet - spolu</t>
  </si>
  <si>
    <t>001</t>
  </si>
  <si>
    <t>002</t>
  </si>
  <si>
    <t>003</t>
  </si>
  <si>
    <t>004</t>
  </si>
  <si>
    <t>005</t>
  </si>
  <si>
    <t>007</t>
  </si>
  <si>
    <t>009</t>
  </si>
  <si>
    <t>013</t>
  </si>
  <si>
    <t>016</t>
  </si>
  <si>
    <t>Reprezentačné</t>
  </si>
  <si>
    <t>006</t>
  </si>
  <si>
    <t>011</t>
  </si>
  <si>
    <t>012</t>
  </si>
  <si>
    <t>014</t>
  </si>
  <si>
    <t>015</t>
  </si>
  <si>
    <t>026</t>
  </si>
  <si>
    <t>027</t>
  </si>
  <si>
    <t>035</t>
  </si>
  <si>
    <t>stravovanie dôchodci</t>
  </si>
  <si>
    <t>BR . Stravovanie dôchodci</t>
  </si>
  <si>
    <t>BR - zimná údržba</t>
  </si>
  <si>
    <t>BR -správa nájomných bytov</t>
  </si>
  <si>
    <t>BR -bežný rozpočet</t>
  </si>
  <si>
    <t>BR - finančné operácie</t>
  </si>
  <si>
    <t>BR -  IBV Dolinky</t>
  </si>
  <si>
    <t>byt ZS udržba</t>
  </si>
  <si>
    <t>finančné operácie</t>
  </si>
  <si>
    <t>D</t>
  </si>
  <si>
    <t>Pol1</t>
  </si>
  <si>
    <t>Pol2</t>
  </si>
  <si>
    <t>popis</t>
  </si>
  <si>
    <t>dotácia škola prenesené kompetencie</t>
  </si>
  <si>
    <t>BT z narodného úradu práce</t>
  </si>
  <si>
    <t>BT obciam stavebný poriadok</t>
  </si>
  <si>
    <t>BT obciam matrika</t>
  </si>
  <si>
    <t>BT obciam škola</t>
  </si>
  <si>
    <t>BT obciam  životné prostredie</t>
  </si>
  <si>
    <t>BT obciam  hlásenie pobytu REGOP</t>
  </si>
  <si>
    <t>BT rodinné prídavky</t>
  </si>
  <si>
    <t>dotácia CO</t>
  </si>
  <si>
    <t>dotácia cesty, výmole</t>
  </si>
  <si>
    <t>dotácia voľby</t>
  </si>
  <si>
    <t>Transfer chránená dielňa EF</t>
  </si>
  <si>
    <t>Transfer chránená dielňa ŠR</t>
  </si>
  <si>
    <t>Výnos daň z príjmov</t>
  </si>
  <si>
    <t>daň za psa</t>
  </si>
  <si>
    <t>daň za ubytovanie</t>
  </si>
  <si>
    <t>daň za užívanie verejného priestranstva</t>
  </si>
  <si>
    <t>daň za komunálne odpady a drobné odpady</t>
  </si>
  <si>
    <t>daň za jadrové zariadenia</t>
  </si>
  <si>
    <t>daň za dobývací priestor</t>
  </si>
  <si>
    <t>dividendy</t>
  </si>
  <si>
    <t>príjmy z prenajatých pozemkov</t>
  </si>
  <si>
    <t>polatky za znečisťovanie ovzdušia</t>
  </si>
  <si>
    <t>úroky z finančných operácii</t>
  </si>
  <si>
    <t>prijmy z náhrad z poistného plnenia</t>
  </si>
  <si>
    <t>príjmy z lotérii</t>
  </si>
  <si>
    <t>príjmy z dobropisov</t>
  </si>
  <si>
    <t>príjem soc fond</t>
  </si>
  <si>
    <t>tuz. Bežné transfery z rozpočtu VUC</t>
  </si>
  <si>
    <t>daň z pozemkov</t>
  </si>
  <si>
    <t>daň zo stavieb FO</t>
  </si>
  <si>
    <t>daň z bytov a nebytových priestorov</t>
  </si>
  <si>
    <t xml:space="preserve">nájom budovy ZS </t>
  </si>
  <si>
    <t>správne poplatkyFO</t>
  </si>
  <si>
    <t>ZS poplatok za plyn</t>
  </si>
  <si>
    <t>strava dôchodci</t>
  </si>
  <si>
    <t>poplatky za prebytočny HM</t>
  </si>
  <si>
    <t>daň z pozemkov PO</t>
  </si>
  <si>
    <t>daň zo stavieb PO</t>
  </si>
  <si>
    <t>nájomné byt ZS</t>
  </si>
  <si>
    <t>správne poplatky PO</t>
  </si>
  <si>
    <t>poplatky za MR</t>
  </si>
  <si>
    <t>Daň orná pôda</t>
  </si>
  <si>
    <t>nájomné kvetinárstvo</t>
  </si>
  <si>
    <t>EON výruby</t>
  </si>
  <si>
    <t>ZS polatky za energiu</t>
  </si>
  <si>
    <t>nájom kaderníctvo</t>
  </si>
  <si>
    <t>ZS poplatok vodné</t>
  </si>
  <si>
    <t>nájom budovy lekáreň</t>
  </si>
  <si>
    <t>kvetinárstvo -vodné,stočné</t>
  </si>
  <si>
    <t>nájom , poplatky Kd</t>
  </si>
  <si>
    <t>kvetinárstvo popl. plyn</t>
  </si>
  <si>
    <t>nájom bytovka č.9</t>
  </si>
  <si>
    <t>kaderníctvo -vodné</t>
  </si>
  <si>
    <t>nájom byt č. 432</t>
  </si>
  <si>
    <t>kaderníctvo plyn</t>
  </si>
  <si>
    <t>nájom byt 436</t>
  </si>
  <si>
    <t>lekáreň vodné,stočné</t>
  </si>
  <si>
    <t>najom byt 437</t>
  </si>
  <si>
    <t>lekáreň popl. plyn</t>
  </si>
  <si>
    <t>nájom byt č. 435</t>
  </si>
  <si>
    <t>ZS byt vodné,  stočné</t>
  </si>
  <si>
    <t>nájom kozmetika</t>
  </si>
  <si>
    <t>najom byt č.9 elek ener</t>
  </si>
  <si>
    <t>nájom  biopredajňa</t>
  </si>
  <si>
    <t>najom bytč.9 vodné</t>
  </si>
  <si>
    <t>nájom SPP</t>
  </si>
  <si>
    <t>nájom byt 432 -elek energ</t>
  </si>
  <si>
    <t>nájom bar TJ</t>
  </si>
  <si>
    <t>najom byt 432 voda</t>
  </si>
  <si>
    <t>nájom Autopet</t>
  </si>
  <si>
    <t>NB 435 elektr.enerb</t>
  </si>
  <si>
    <t>NB 435 voda</t>
  </si>
  <si>
    <t>NB436 voda</t>
  </si>
  <si>
    <t>NB436 elek.energ.</t>
  </si>
  <si>
    <t>NB 437 elek energ</t>
  </si>
  <si>
    <t>NB 437 voda</t>
  </si>
  <si>
    <t>kozmetika vodné</t>
  </si>
  <si>
    <t>biopredajňa plyn</t>
  </si>
  <si>
    <t>biopredajňa elektrina</t>
  </si>
  <si>
    <t>biopredajňa voda</t>
  </si>
  <si>
    <t>cinorínske poplatky</t>
  </si>
  <si>
    <t>vstup posilovňa</t>
  </si>
  <si>
    <t>vstup tenis kurty</t>
  </si>
  <si>
    <t>kozmetika plyn</t>
  </si>
  <si>
    <t xml:space="preserve">autopet plyn </t>
  </si>
  <si>
    <t>autopet vodné</t>
  </si>
  <si>
    <t>recyklačný fond</t>
  </si>
  <si>
    <t>dotácia NDS</t>
  </si>
  <si>
    <t>dotácia transpetrol</t>
  </si>
  <si>
    <t>dotácia Javys</t>
  </si>
  <si>
    <t>KT obecná kanalizácia</t>
  </si>
  <si>
    <t>KT zo ŠR</t>
  </si>
  <si>
    <t>KT materská škola</t>
  </si>
  <si>
    <t>Dotácia enviromentálny fond</t>
  </si>
  <si>
    <t>soc fond</t>
  </si>
  <si>
    <t>zostatok prostriedkov predchádz období</t>
  </si>
  <si>
    <t>zostato rezervný fond</t>
  </si>
  <si>
    <t>krátkodobý  úver škola</t>
  </si>
  <si>
    <t>zostatok predchádz obdobie- NDS</t>
  </si>
  <si>
    <t>zostatok predchádzaj  obdobie Ekopolis</t>
  </si>
  <si>
    <t>ZDR</t>
  </si>
  <si>
    <t>008</t>
  </si>
  <si>
    <t>spolu</t>
  </si>
  <si>
    <t>Príjmy spolu</t>
  </si>
  <si>
    <t>vlastné príjmy  RO</t>
  </si>
  <si>
    <t>Transfery</t>
  </si>
  <si>
    <t>Transfery spolu</t>
  </si>
  <si>
    <t>spolu finančné operácie</t>
  </si>
  <si>
    <t>Bežný rozpočet spolu</t>
  </si>
  <si>
    <t>Kapitálový rozpočet</t>
  </si>
  <si>
    <t>Finančné operácie</t>
  </si>
  <si>
    <t>Výdavky spolu ( BR+KR+ fin operácieä)</t>
  </si>
  <si>
    <t>Prenesené kompetencie ZŠ</t>
  </si>
  <si>
    <t>Originálne kompetencie ZŠ</t>
  </si>
  <si>
    <t>Vlastné zdroje ZŠ</t>
  </si>
  <si>
    <t>Výdavky spolu</t>
  </si>
  <si>
    <t>Pol</t>
  </si>
  <si>
    <t>2</t>
  </si>
  <si>
    <t>11T1</t>
  </si>
  <si>
    <t>11T2</t>
  </si>
  <si>
    <t>dotácia nafta</t>
  </si>
  <si>
    <t>Poistné Všeobecná zdravotná</t>
  </si>
  <si>
    <t>volby odvody</t>
  </si>
  <si>
    <t>poistné na starobné poistenie</t>
  </si>
  <si>
    <t>poistné na úrazové poistenie</t>
  </si>
  <si>
    <t>poistenie</t>
  </si>
  <si>
    <t>cestovné voľby</t>
  </si>
  <si>
    <t>material volby</t>
  </si>
  <si>
    <t>knihy,časopisy</t>
  </si>
  <si>
    <t>16</t>
  </si>
  <si>
    <t>občerstvenie voľby</t>
  </si>
  <si>
    <t>palivo,mazivá</t>
  </si>
  <si>
    <t>údržba volebnej miestnosti</t>
  </si>
  <si>
    <t>všeobecné služby</t>
  </si>
  <si>
    <t>dotácia Regob</t>
  </si>
  <si>
    <t>stravné voľby</t>
  </si>
  <si>
    <t>odmeny komisia</t>
  </si>
  <si>
    <t>odmeny doručenky</t>
  </si>
  <si>
    <t>037</t>
  </si>
  <si>
    <t>vratky</t>
  </si>
  <si>
    <t>zo ŠR</t>
  </si>
  <si>
    <t>vyvesené</t>
  </si>
  <si>
    <t>zvesené</t>
  </si>
  <si>
    <t>REKAPITULÁCIA VÝDAVKOV</t>
  </si>
  <si>
    <t>Bežné výdavky</t>
  </si>
  <si>
    <t>Kapitálové výdavky</t>
  </si>
  <si>
    <t>Rozpočtované VÝDAVKY SPOLU</t>
  </si>
  <si>
    <t>Prenesené kompetencie základná škola</t>
  </si>
  <si>
    <t>Originálne kompetencie základná škola</t>
  </si>
  <si>
    <t>Vlastné zdroje základná škola</t>
  </si>
  <si>
    <t>Nerozpočtované VÝDAVKY RO SPOLU:</t>
  </si>
  <si>
    <t>VÝDAVKY SPOLU</t>
  </si>
  <si>
    <t>REKAPITULÁCIA PRÍJMOV</t>
  </si>
  <si>
    <t>Bežné príjmy</t>
  </si>
  <si>
    <t>Kapitálové príjmy</t>
  </si>
  <si>
    <t>Rozpočtované PRÍJMY OBCE SPOLU</t>
  </si>
  <si>
    <t>Vlastné príjmy RO s práv. subjektiv.</t>
  </si>
  <si>
    <t>PRÍJMY SPOLU</t>
  </si>
  <si>
    <t>poplatok za stavebné odpady</t>
  </si>
  <si>
    <t>predaj výrobkov</t>
  </si>
  <si>
    <t>platby za stravné</t>
  </si>
  <si>
    <t>019</t>
  </si>
  <si>
    <t>príjmy z refundácii</t>
  </si>
  <si>
    <t>KT zberný dvor BRO</t>
  </si>
  <si>
    <t>poplatky Tržnica</t>
  </si>
  <si>
    <t>služobné auto benzin</t>
  </si>
  <si>
    <t>MK - projektová dokumentacia</t>
  </si>
  <si>
    <t xml:space="preserve">Rezervný fond </t>
  </si>
  <si>
    <t>Kanalizácia IV etapa</t>
  </si>
  <si>
    <t>KD - rekonštrukcia budovy</t>
  </si>
  <si>
    <t>KR -Kultúrny dom</t>
  </si>
  <si>
    <t>Rezrvný fond</t>
  </si>
  <si>
    <t>poistenie budov, majetku</t>
  </si>
  <si>
    <t>poistenie na invalidné</t>
  </si>
  <si>
    <t>údržba interierov.  Vybavenie</t>
  </si>
  <si>
    <t>Prevádzkové stroje a zariadenia</t>
  </si>
  <si>
    <t>Rezervný fond</t>
  </si>
  <si>
    <t>kanalizácia II etapa rez fond</t>
  </si>
  <si>
    <t>KR - verejná zeleň</t>
  </si>
  <si>
    <t>KR - kamerový systemie</t>
  </si>
  <si>
    <t>kamerový system</t>
  </si>
  <si>
    <t>kamerový system dotácia</t>
  </si>
  <si>
    <t>kamerový system vlastné dotácia</t>
  </si>
  <si>
    <t>Zberný dvor -traktor PHM</t>
  </si>
  <si>
    <t>Zberný dvor - energie</t>
  </si>
  <si>
    <t>Zberný dvor -garaž</t>
  </si>
  <si>
    <t>TJ - udržba JAVYZ</t>
  </si>
  <si>
    <t>Zberný dvor - váhy</t>
  </si>
  <si>
    <t>MŠ prístrešok</t>
  </si>
  <si>
    <t>KD - material</t>
  </si>
  <si>
    <t>nákup vozidiel - zametacie auto</t>
  </si>
  <si>
    <t>MK - Chodníky dolná ulica</t>
  </si>
  <si>
    <t>Rozpočet  výdavkov 2018</t>
  </si>
  <si>
    <t xml:space="preserve">1 úprava </t>
  </si>
  <si>
    <t>Rozpočet príjmov 2018</t>
  </si>
  <si>
    <t>1 úprava</t>
  </si>
  <si>
    <t>MK - Parkovisko Zš</t>
  </si>
  <si>
    <t xml:space="preserve">MK - Rekoštrukcia chodnika Hl ulica </t>
  </si>
  <si>
    <t>MŠ - údržba podlaha,strop</t>
  </si>
  <si>
    <t>Doplnkové dôchodkové pripoistenie</t>
  </si>
  <si>
    <t>MŠ - detské ihrisko</t>
  </si>
  <si>
    <t>Rozpočet na rok 2018</t>
  </si>
  <si>
    <t xml:space="preserve">2 úprava </t>
  </si>
  <si>
    <t>2 úprava</t>
  </si>
  <si>
    <t>3AA1</t>
  </si>
  <si>
    <t>3AA2</t>
  </si>
  <si>
    <t>dotácia bežné výdavky MŠ EU</t>
  </si>
  <si>
    <t>dotácia bežné výdavky MŠ SR</t>
  </si>
  <si>
    <t>Dotácia MŠ  EU</t>
  </si>
  <si>
    <t>Dotácia MŠ  SR</t>
  </si>
  <si>
    <t>131H</t>
  </si>
  <si>
    <t>Dotácia  Nafta, Transpetrol Javýs</t>
  </si>
  <si>
    <t xml:space="preserve">pracovné odevy </t>
  </si>
  <si>
    <t>dotácia EPH</t>
  </si>
  <si>
    <t>Detské ihrisko dotácia UV</t>
  </si>
  <si>
    <t>3AC2</t>
  </si>
  <si>
    <t xml:space="preserve">dotácia AČ  Novák </t>
  </si>
  <si>
    <t>3AC1</t>
  </si>
  <si>
    <t>AČ EU</t>
  </si>
  <si>
    <t>Detské ihrisko  UV dotácia</t>
  </si>
  <si>
    <t>Detské ihrisko  UV vlastné</t>
  </si>
  <si>
    <t xml:space="preserve">MK -oprva  parkovisko  NB </t>
  </si>
  <si>
    <t xml:space="preserve">2 uprava </t>
  </si>
  <si>
    <t>Schválené Uznesením obecného zastupiteľstva  č. 28/2018  z o dňa 27.6.2018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</si>
</sst>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</font>
    <font>
      <sz val="14"/>
      <color indexed="8"/>
      <name val="Calibri"/>
      <family val="2"/>
      <charset val="238"/>
    </font>
    <font>
      <sz val="10"/>
      <color indexed="61"/>
      <name val="Arial CE"/>
      <family val="2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6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5" tint="-0.249977111117893"/>
      <name val="Calibri"/>
      <family val="2"/>
    </font>
    <font>
      <sz val="11"/>
      <color theme="0"/>
      <name val="Calibri"/>
      <family val="2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0"/>
      <color rgb="FFC0000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5" borderId="1" xfId="0" applyFill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2" xfId="0" applyFill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49" fontId="0" fillId="0" borderId="3" xfId="0" applyNumberFormat="1" applyBorder="1" applyAlignment="1">
      <alignment horizontal="center"/>
    </xf>
    <xf numFmtId="0" fontId="0" fillId="8" borderId="6" xfId="0" applyFill="1" applyBorder="1"/>
    <xf numFmtId="0" fontId="0" fillId="0" borderId="2" xfId="0" applyFill="1" applyBorder="1"/>
    <xf numFmtId="0" fontId="4" fillId="0" borderId="7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0" xfId="0" applyFont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0" fillId="7" borderId="3" xfId="0" applyFill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7" fillId="0" borderId="0" xfId="2" applyFont="1"/>
    <xf numFmtId="14" fontId="0" fillId="0" borderId="0" xfId="0" applyNumberFormat="1"/>
    <xf numFmtId="0" fontId="1" fillId="0" borderId="0" xfId="2"/>
    <xf numFmtId="0" fontId="8" fillId="0" borderId="0" xfId="2" applyFont="1"/>
    <xf numFmtId="0" fontId="9" fillId="0" borderId="18" xfId="2" applyFont="1" applyBorder="1"/>
    <xf numFmtId="0" fontId="9" fillId="0" borderId="16" xfId="2" applyFont="1" applyBorder="1"/>
    <xf numFmtId="0" fontId="9" fillId="6" borderId="16" xfId="2" applyFont="1" applyFill="1" applyBorder="1"/>
    <xf numFmtId="0" fontId="10" fillId="9" borderId="16" xfId="2" applyFont="1" applyFill="1" applyBorder="1"/>
    <xf numFmtId="3" fontId="10" fillId="9" borderId="19" xfId="2" applyNumberFormat="1" applyFont="1" applyFill="1" applyBorder="1"/>
    <xf numFmtId="0" fontId="11" fillId="4" borderId="20" xfId="2" applyFont="1" applyFill="1" applyBorder="1"/>
    <xf numFmtId="3" fontId="0" fillId="0" borderId="0" xfId="0" applyNumberFormat="1"/>
    <xf numFmtId="0" fontId="12" fillId="0" borderId="18" xfId="1" applyFont="1" applyBorder="1" applyAlignment="1">
      <alignment horizontal="justify" vertical="top" wrapText="1"/>
    </xf>
    <xf numFmtId="0" fontId="12" fillId="0" borderId="16" xfId="1" applyFont="1" applyBorder="1" applyAlignment="1">
      <alignment horizontal="justify" vertical="top" wrapText="1"/>
    </xf>
    <xf numFmtId="0" fontId="12" fillId="6" borderId="16" xfId="1" applyFont="1" applyFill="1" applyBorder="1" applyAlignment="1">
      <alignment horizontal="justify" vertical="top" wrapText="1"/>
    </xf>
    <xf numFmtId="0" fontId="12" fillId="7" borderId="16" xfId="1" applyFont="1" applyFill="1" applyBorder="1" applyAlignment="1">
      <alignment horizontal="justify" vertical="top" wrapText="1"/>
    </xf>
    <xf numFmtId="0" fontId="11" fillId="4" borderId="20" xfId="1" applyFont="1" applyFill="1" applyBorder="1" applyAlignment="1">
      <alignment horizontal="justify" vertical="top" wrapText="1"/>
    </xf>
    <xf numFmtId="0" fontId="8" fillId="0" borderId="0" xfId="2" applyFont="1" applyAlignment="1">
      <alignment horizontal="left"/>
    </xf>
    <xf numFmtId="0" fontId="9" fillId="0" borderId="0" xfId="2" applyFont="1" applyBorder="1"/>
    <xf numFmtId="0" fontId="8" fillId="0" borderId="5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/>
    <xf numFmtId="0" fontId="14" fillId="6" borderId="1" xfId="0" applyFont="1" applyFill="1" applyBorder="1"/>
    <xf numFmtId="49" fontId="14" fillId="6" borderId="1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right"/>
    </xf>
    <xf numFmtId="0" fontId="16" fillId="0" borderId="0" xfId="0" applyFont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4" fontId="11" fillId="4" borderId="23" xfId="1" applyNumberFormat="1" applyFont="1" applyFill="1" applyBorder="1" applyAlignment="1"/>
    <xf numFmtId="4" fontId="9" fillId="0" borderId="24" xfId="2" applyNumberFormat="1" applyFont="1" applyBorder="1"/>
    <xf numFmtId="4" fontId="9" fillId="6" borderId="19" xfId="2" applyNumberFormat="1" applyFont="1" applyFill="1" applyBorder="1"/>
    <xf numFmtId="4" fontId="10" fillId="9" borderId="19" xfId="2" applyNumberFormat="1" applyFont="1" applyFill="1" applyBorder="1"/>
    <xf numFmtId="4" fontId="11" fillId="4" borderId="25" xfId="2" applyNumberFormat="1" applyFont="1" applyFill="1" applyBorder="1"/>
    <xf numFmtId="4" fontId="9" fillId="0" borderId="1" xfId="2" applyNumberFormat="1" applyFont="1" applyBorder="1"/>
    <xf numFmtId="4" fontId="9" fillId="6" borderId="1" xfId="2" applyNumberFormat="1" applyFont="1" applyFill="1" applyBorder="1"/>
    <xf numFmtId="4" fontId="9" fillId="0" borderId="19" xfId="2" applyNumberFormat="1" applyFont="1" applyBorder="1"/>
    <xf numFmtId="4" fontId="9" fillId="0" borderId="26" xfId="2" applyNumberFormat="1" applyFont="1" applyBorder="1"/>
    <xf numFmtId="4" fontId="12" fillId="7" borderId="27" xfId="1" applyNumberFormat="1" applyFont="1" applyFill="1" applyBorder="1" applyAlignment="1"/>
    <xf numFmtId="4" fontId="13" fillId="7" borderId="27" xfId="1" applyNumberFormat="1" applyFont="1" applyFill="1" applyBorder="1" applyAlignment="1"/>
    <xf numFmtId="4" fontId="10" fillId="7" borderId="28" xfId="1" applyNumberFormat="1" applyFont="1" applyFill="1" applyBorder="1" applyAlignment="1"/>
    <xf numFmtId="4" fontId="10" fillId="7" borderId="28" xfId="1" applyNumberFormat="1" applyFont="1" applyFill="1" applyBorder="1" applyAlignment="1">
      <alignment vertical="top"/>
    </xf>
    <xf numFmtId="4" fontId="9" fillId="7" borderId="28" xfId="1" applyNumberFormat="1" applyFont="1" applyFill="1" applyBorder="1" applyAlignment="1">
      <alignment vertical="top"/>
    </xf>
    <xf numFmtId="3" fontId="0" fillId="5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0" borderId="1" xfId="0" applyNumberFormat="1" applyBorder="1"/>
    <xf numFmtId="3" fontId="0" fillId="2" borderId="2" xfId="0" applyNumberFormat="1" applyFill="1" applyBorder="1"/>
    <xf numFmtId="3" fontId="0" fillId="7" borderId="3" xfId="0" applyNumberFormat="1" applyFill="1" applyBorder="1"/>
    <xf numFmtId="3" fontId="0" fillId="0" borderId="0" xfId="0" applyNumberFormat="1" applyBorder="1"/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11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10" borderId="1" xfId="0" applyFill="1" applyBorder="1" applyAlignment="1">
      <alignment horizontal="right"/>
    </xf>
    <xf numFmtId="3" fontId="0" fillId="1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/>
    <xf numFmtId="3" fontId="0" fillId="6" borderId="1" xfId="0" applyNumberFormat="1" applyFill="1" applyBorder="1" applyAlignment="1"/>
    <xf numFmtId="4" fontId="0" fillId="7" borderId="3" xfId="0" applyNumberFormat="1" applyFill="1" applyBorder="1"/>
    <xf numFmtId="0" fontId="0" fillId="10" borderId="1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Fill="1" applyBorder="1"/>
    <xf numFmtId="0" fontId="0" fillId="13" borderId="1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9" fillId="0" borderId="29" xfId="2" applyNumberFormat="1" applyFont="1" applyBorder="1"/>
    <xf numFmtId="4" fontId="10" fillId="7" borderId="19" xfId="1" applyNumberFormat="1" applyFont="1" applyFill="1" applyBorder="1" applyAlignment="1">
      <alignment vertical="top"/>
    </xf>
    <xf numFmtId="4" fontId="11" fillId="4" borderId="25" xfId="1" applyNumberFormat="1" applyFont="1" applyFill="1" applyBorder="1" applyAlignment="1"/>
    <xf numFmtId="0" fontId="0" fillId="0" borderId="30" xfId="0" applyBorder="1" applyAlignment="1">
      <alignment horizontal="center"/>
    </xf>
    <xf numFmtId="0" fontId="17" fillId="0" borderId="0" xfId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14" xfId="2" applyFont="1" applyBorder="1"/>
    <xf numFmtId="0" fontId="3" fillId="0" borderId="1" xfId="0" applyFont="1" applyBorder="1" applyAlignment="1">
      <alignment horizontal="right"/>
    </xf>
    <xf numFmtId="0" fontId="0" fillId="14" borderId="1" xfId="0" applyFill="1" applyBorder="1"/>
    <xf numFmtId="0" fontId="0" fillId="14" borderId="1" xfId="0" applyFill="1" applyBorder="1" applyAlignment="1">
      <alignment horizontal="right"/>
    </xf>
    <xf numFmtId="0" fontId="0" fillId="0" borderId="0" xfId="0" applyBorder="1" applyAlignment="1"/>
    <xf numFmtId="0" fontId="0" fillId="14" borderId="16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3" fontId="0" fillId="14" borderId="1" xfId="0" applyNumberFormat="1" applyFill="1" applyBorder="1"/>
    <xf numFmtId="3" fontId="0" fillId="10" borderId="31" xfId="0" applyNumberFormat="1" applyFill="1" applyBorder="1"/>
  </cellXfs>
  <cellStyles count="3">
    <cellStyle name="Normálna" xfId="0" builtinId="0"/>
    <cellStyle name="normálne_Hárok2" xfId="1" xr:uid="{00000000-0005-0000-0000-000001000000}"/>
    <cellStyle name="normálne_Hárok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8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5.42578125" style="18" customWidth="1"/>
    <col min="2" max="2" width="6.42578125" style="18" customWidth="1"/>
    <col min="3" max="3" width="1.5703125" style="2" customWidth="1"/>
    <col min="4" max="4" width="5.28515625" customWidth="1"/>
    <col min="5" max="5" width="6.5703125" style="10" customWidth="1"/>
    <col min="6" max="6" width="1.7109375" style="2" customWidth="1"/>
    <col min="7" max="7" width="33" customWidth="1"/>
    <col min="8" max="8" width="14" style="16" customWidth="1"/>
    <col min="9" max="9" width="11.7109375" style="16" customWidth="1"/>
    <col min="10" max="10" width="14.7109375" style="16" customWidth="1"/>
  </cols>
  <sheetData>
    <row r="1" spans="1:12" ht="15.75" x14ac:dyDescent="0.25">
      <c r="G1" s="47" t="s">
        <v>449</v>
      </c>
      <c r="I1" s="16" t="s">
        <v>460</v>
      </c>
    </row>
    <row r="2" spans="1:12" ht="15.75" thickBot="1" x14ac:dyDescent="0.3"/>
    <row r="3" spans="1:12" x14ac:dyDescent="0.25">
      <c r="A3" s="41" t="s">
        <v>0</v>
      </c>
      <c r="B3" s="41" t="s">
        <v>1</v>
      </c>
      <c r="C3" s="43"/>
      <c r="D3" s="41" t="s">
        <v>373</v>
      </c>
      <c r="E3" s="44" t="s">
        <v>373</v>
      </c>
      <c r="G3" s="41" t="s">
        <v>2</v>
      </c>
      <c r="H3" s="70">
        <v>2018</v>
      </c>
      <c r="I3" s="93"/>
      <c r="J3" s="93" t="s">
        <v>450</v>
      </c>
      <c r="K3" s="93"/>
      <c r="L3" s="93" t="s">
        <v>459</v>
      </c>
    </row>
    <row r="4" spans="1:12" ht="15.75" thickBot="1" x14ac:dyDescent="0.3">
      <c r="A4" s="42"/>
      <c r="B4" s="42"/>
      <c r="C4" s="45"/>
      <c r="D4" s="42">
        <v>1</v>
      </c>
      <c r="E4" s="46" t="s">
        <v>374</v>
      </c>
      <c r="G4" s="42"/>
      <c r="H4" s="71"/>
      <c r="I4" s="94"/>
      <c r="J4" s="94"/>
      <c r="K4" s="94"/>
      <c r="L4" s="94"/>
    </row>
    <row r="5" spans="1:12" x14ac:dyDescent="0.25">
      <c r="A5" s="20"/>
      <c r="B5" s="20"/>
      <c r="C5" s="20"/>
      <c r="D5" s="20"/>
      <c r="E5" s="31"/>
      <c r="G5" s="20"/>
      <c r="H5" s="48"/>
      <c r="I5" s="48"/>
      <c r="J5" s="48"/>
      <c r="K5" s="48"/>
      <c r="L5" s="48"/>
    </row>
    <row r="6" spans="1:12" x14ac:dyDescent="0.25">
      <c r="A6" s="21">
        <v>1</v>
      </c>
      <c r="B6" s="21">
        <v>1</v>
      </c>
      <c r="C6" s="21"/>
      <c r="D6" s="21">
        <v>621</v>
      </c>
      <c r="E6" s="26"/>
      <c r="F6" s="1"/>
      <c r="G6" s="49" t="s">
        <v>378</v>
      </c>
      <c r="H6" s="139">
        <v>75</v>
      </c>
      <c r="I6" s="139">
        <v>0</v>
      </c>
      <c r="J6" s="139">
        <f t="shared" ref="J6:J11" si="0">H6+I6</f>
        <v>75</v>
      </c>
      <c r="K6" s="139">
        <v>0</v>
      </c>
      <c r="L6" s="139">
        <f t="shared" ref="L6:L11" si="1">J6+K6</f>
        <v>75</v>
      </c>
    </row>
    <row r="7" spans="1:12" x14ac:dyDescent="0.25">
      <c r="A7" s="21">
        <v>1</v>
      </c>
      <c r="B7" s="21">
        <v>1</v>
      </c>
      <c r="C7" s="21"/>
      <c r="D7" s="21">
        <v>623</v>
      </c>
      <c r="E7" s="26"/>
      <c r="F7" s="1"/>
      <c r="G7" s="49" t="s">
        <v>379</v>
      </c>
      <c r="H7" s="139">
        <v>85</v>
      </c>
      <c r="I7" s="139">
        <v>0</v>
      </c>
      <c r="J7" s="139">
        <f t="shared" si="0"/>
        <v>85</v>
      </c>
      <c r="K7" s="139">
        <v>0</v>
      </c>
      <c r="L7" s="139">
        <f t="shared" si="1"/>
        <v>85</v>
      </c>
    </row>
    <row r="8" spans="1:12" x14ac:dyDescent="0.25">
      <c r="A8" s="21">
        <v>1</v>
      </c>
      <c r="B8" s="21">
        <v>1</v>
      </c>
      <c r="C8" s="21"/>
      <c r="D8" s="21">
        <v>625</v>
      </c>
      <c r="E8" s="26" t="s">
        <v>226</v>
      </c>
      <c r="F8" s="1"/>
      <c r="G8" s="49" t="s">
        <v>380</v>
      </c>
      <c r="H8" s="139">
        <v>35</v>
      </c>
      <c r="I8" s="139">
        <v>0</v>
      </c>
      <c r="J8" s="139">
        <f t="shared" si="0"/>
        <v>35</v>
      </c>
      <c r="K8" s="139">
        <v>0</v>
      </c>
      <c r="L8" s="139">
        <f t="shared" si="1"/>
        <v>35</v>
      </c>
    </row>
    <row r="9" spans="1:12" x14ac:dyDescent="0.25">
      <c r="A9" s="21">
        <v>1</v>
      </c>
      <c r="B9" s="21">
        <v>1</v>
      </c>
      <c r="C9" s="21"/>
      <c r="D9" s="21">
        <v>625</v>
      </c>
      <c r="E9" s="26" t="s">
        <v>227</v>
      </c>
      <c r="F9" s="1"/>
      <c r="G9" s="49" t="s">
        <v>381</v>
      </c>
      <c r="H9" s="139">
        <v>70</v>
      </c>
      <c r="I9" s="139">
        <v>0</v>
      </c>
      <c r="J9" s="139">
        <f t="shared" si="0"/>
        <v>70</v>
      </c>
      <c r="K9" s="139">
        <v>0</v>
      </c>
      <c r="L9" s="139">
        <f t="shared" si="1"/>
        <v>70</v>
      </c>
    </row>
    <row r="10" spans="1:12" x14ac:dyDescent="0.25">
      <c r="A10" s="21">
        <v>1</v>
      </c>
      <c r="B10" s="21">
        <v>1</v>
      </c>
      <c r="C10" s="21"/>
      <c r="D10" s="21">
        <v>625</v>
      </c>
      <c r="E10" s="26" t="s">
        <v>228</v>
      </c>
      <c r="F10" s="1"/>
      <c r="G10" s="49" t="s">
        <v>430</v>
      </c>
      <c r="H10" s="139">
        <v>15</v>
      </c>
      <c r="I10" s="139">
        <v>0</v>
      </c>
      <c r="J10" s="139">
        <f t="shared" si="0"/>
        <v>15</v>
      </c>
      <c r="K10" s="139">
        <v>0</v>
      </c>
      <c r="L10" s="139">
        <f t="shared" si="1"/>
        <v>15</v>
      </c>
    </row>
    <row r="11" spans="1:12" x14ac:dyDescent="0.25">
      <c r="A11" s="21">
        <v>1</v>
      </c>
      <c r="B11" s="21">
        <v>1</v>
      </c>
      <c r="C11" s="21"/>
      <c r="D11" s="21">
        <v>625</v>
      </c>
      <c r="E11" s="26" t="s">
        <v>230</v>
      </c>
      <c r="F11" s="1"/>
      <c r="G11" s="49" t="s">
        <v>13</v>
      </c>
      <c r="H11" s="139">
        <v>26</v>
      </c>
      <c r="I11" s="139">
        <v>0</v>
      </c>
      <c r="J11" s="139">
        <f t="shared" si="0"/>
        <v>26</v>
      </c>
      <c r="K11" s="139">
        <v>0</v>
      </c>
      <c r="L11" s="139">
        <f t="shared" si="1"/>
        <v>26</v>
      </c>
    </row>
    <row r="12" spans="1:12" x14ac:dyDescent="0.25">
      <c r="A12" s="50">
        <v>1</v>
      </c>
      <c r="B12" s="50">
        <v>1</v>
      </c>
      <c r="C12" s="50"/>
      <c r="D12" s="50">
        <v>625</v>
      </c>
      <c r="E12" s="51"/>
      <c r="F12" s="52"/>
      <c r="G12" s="53" t="s">
        <v>382</v>
      </c>
      <c r="H12" s="138">
        <f>SUM(H6:H11)</f>
        <v>306</v>
      </c>
      <c r="I12" s="138">
        <f>SUM(I6:I11)</f>
        <v>0</v>
      </c>
      <c r="J12" s="138">
        <f>SUM(J6:J11)</f>
        <v>306</v>
      </c>
      <c r="K12" s="138">
        <f>SUM(K6:K11)</f>
        <v>0</v>
      </c>
      <c r="L12" s="138">
        <f>SUM(L6:L11)</f>
        <v>306</v>
      </c>
    </row>
    <row r="13" spans="1:12" x14ac:dyDescent="0.25">
      <c r="A13" s="21">
        <v>1</v>
      </c>
      <c r="B13" s="21">
        <v>1</v>
      </c>
      <c r="C13" s="21"/>
      <c r="D13" s="21">
        <v>631</v>
      </c>
      <c r="E13" s="26" t="s">
        <v>225</v>
      </c>
      <c r="F13" s="1"/>
      <c r="G13" s="49" t="s">
        <v>383</v>
      </c>
      <c r="H13" s="139">
        <v>0</v>
      </c>
      <c r="I13" s="139">
        <v>0</v>
      </c>
      <c r="J13" s="139">
        <f>H13+I13</f>
        <v>0</v>
      </c>
      <c r="K13" s="139">
        <v>0</v>
      </c>
      <c r="L13" s="139">
        <f>J13+K13</f>
        <v>0</v>
      </c>
    </row>
    <row r="14" spans="1:12" x14ac:dyDescent="0.25">
      <c r="A14" s="50">
        <v>1</v>
      </c>
      <c r="B14" s="50">
        <v>1</v>
      </c>
      <c r="C14" s="50"/>
      <c r="D14" s="50">
        <v>631</v>
      </c>
      <c r="E14" s="51"/>
      <c r="F14" s="52"/>
      <c r="G14" s="53" t="s">
        <v>383</v>
      </c>
      <c r="H14" s="138">
        <f>SUM(H13)</f>
        <v>0</v>
      </c>
      <c r="I14" s="138">
        <f>SUM(I13)</f>
        <v>0</v>
      </c>
      <c r="J14" s="138">
        <f>SUM(J13)</f>
        <v>0</v>
      </c>
      <c r="K14" s="138">
        <f>SUM(K13)</f>
        <v>0</v>
      </c>
      <c r="L14" s="138">
        <f>SUM(L13)</f>
        <v>0</v>
      </c>
    </row>
    <row r="15" spans="1:12" x14ac:dyDescent="0.25">
      <c r="A15" s="21">
        <v>1</v>
      </c>
      <c r="B15" s="21">
        <v>1</v>
      </c>
      <c r="C15" s="21"/>
      <c r="D15" s="21">
        <v>633</v>
      </c>
      <c r="E15" s="26" t="s">
        <v>235</v>
      </c>
      <c r="F15" s="1"/>
      <c r="G15" s="49" t="s">
        <v>384</v>
      </c>
      <c r="H15" s="139">
        <v>100</v>
      </c>
      <c r="I15" s="139">
        <v>0</v>
      </c>
      <c r="J15" s="139">
        <f t="shared" ref="J15:J78" si="2">H15+I15</f>
        <v>100</v>
      </c>
      <c r="K15" s="139">
        <v>0</v>
      </c>
      <c r="L15" s="139">
        <f t="shared" ref="L15:L17" si="3">J15+K15</f>
        <v>100</v>
      </c>
    </row>
    <row r="16" spans="1:12" x14ac:dyDescent="0.25">
      <c r="A16" s="21">
        <v>1</v>
      </c>
      <c r="B16" s="21">
        <v>1</v>
      </c>
      <c r="C16" s="21"/>
      <c r="D16" s="21">
        <v>633</v>
      </c>
      <c r="E16" s="26" t="s">
        <v>231</v>
      </c>
      <c r="F16" s="1"/>
      <c r="G16" s="49" t="s">
        <v>385</v>
      </c>
      <c r="H16" s="130">
        <v>40</v>
      </c>
      <c r="I16" s="130">
        <v>0</v>
      </c>
      <c r="J16" s="139">
        <f t="shared" si="2"/>
        <v>40</v>
      </c>
      <c r="K16" s="130">
        <v>0</v>
      </c>
      <c r="L16" s="139">
        <f t="shared" si="3"/>
        <v>40</v>
      </c>
    </row>
    <row r="17" spans="1:12" x14ac:dyDescent="0.25">
      <c r="A17" s="21">
        <v>1</v>
      </c>
      <c r="B17" s="21">
        <v>1</v>
      </c>
      <c r="C17" s="21"/>
      <c r="D17" s="21">
        <v>633</v>
      </c>
      <c r="E17" s="26" t="s">
        <v>386</v>
      </c>
      <c r="F17" s="1"/>
      <c r="G17" s="49" t="s">
        <v>387</v>
      </c>
      <c r="H17" s="139">
        <v>0</v>
      </c>
      <c r="I17" s="139">
        <v>0</v>
      </c>
      <c r="J17" s="139">
        <f t="shared" si="2"/>
        <v>0</v>
      </c>
      <c r="K17" s="139">
        <v>0</v>
      </c>
      <c r="L17" s="139">
        <f t="shared" si="3"/>
        <v>0</v>
      </c>
    </row>
    <row r="18" spans="1:12" x14ac:dyDescent="0.25">
      <c r="A18" s="50">
        <v>1</v>
      </c>
      <c r="B18" s="50">
        <v>1</v>
      </c>
      <c r="C18" s="50"/>
      <c r="D18" s="50">
        <v>633</v>
      </c>
      <c r="E18" s="51"/>
      <c r="F18" s="52"/>
      <c r="G18" s="53" t="s">
        <v>387</v>
      </c>
      <c r="H18" s="138">
        <f>SUM(H15:H17)</f>
        <v>140</v>
      </c>
      <c r="I18" s="138">
        <f>SUM(I15:I17)</f>
        <v>0</v>
      </c>
      <c r="J18" s="138">
        <f>SUM(J15:J17)</f>
        <v>140</v>
      </c>
      <c r="K18" s="138">
        <f>SUM(K15:K17)</f>
        <v>0</v>
      </c>
      <c r="L18" s="138">
        <f>SUM(L15:L17)</f>
        <v>140</v>
      </c>
    </row>
    <row r="19" spans="1:12" x14ac:dyDescent="0.25">
      <c r="A19" s="21">
        <v>1</v>
      </c>
      <c r="B19" s="21">
        <v>1</v>
      </c>
      <c r="C19" s="21"/>
      <c r="D19" s="21">
        <v>634</v>
      </c>
      <c r="E19" s="26" t="s">
        <v>225</v>
      </c>
      <c r="F19" s="1"/>
      <c r="G19" s="49" t="s">
        <v>388</v>
      </c>
      <c r="H19" s="139">
        <v>0</v>
      </c>
      <c r="I19" s="139">
        <v>0</v>
      </c>
      <c r="J19" s="139">
        <f t="shared" si="2"/>
        <v>0</v>
      </c>
      <c r="K19" s="139">
        <v>0</v>
      </c>
      <c r="L19" s="139">
        <f t="shared" ref="L19" si="4">J19+K19</f>
        <v>0</v>
      </c>
    </row>
    <row r="20" spans="1:12" x14ac:dyDescent="0.25">
      <c r="A20" s="50">
        <v>1</v>
      </c>
      <c r="B20" s="50">
        <v>1</v>
      </c>
      <c r="C20" s="50"/>
      <c r="D20" s="50">
        <v>634</v>
      </c>
      <c r="E20" s="51"/>
      <c r="F20" s="52"/>
      <c r="G20" s="53" t="s">
        <v>388</v>
      </c>
      <c r="H20" s="138">
        <f>SUM(H19)</f>
        <v>0</v>
      </c>
      <c r="I20" s="138">
        <f>SUM(I19)</f>
        <v>0</v>
      </c>
      <c r="J20" s="138">
        <f>SUM(J19)</f>
        <v>0</v>
      </c>
      <c r="K20" s="138">
        <f>SUM(K19)</f>
        <v>0</v>
      </c>
      <c r="L20" s="138">
        <f>SUM(L19)</f>
        <v>0</v>
      </c>
    </row>
    <row r="21" spans="1:12" x14ac:dyDescent="0.25">
      <c r="A21" s="21">
        <v>1</v>
      </c>
      <c r="B21" s="21">
        <v>1</v>
      </c>
      <c r="C21" s="21"/>
      <c r="D21" s="21">
        <v>635</v>
      </c>
      <c r="E21" s="26" t="s">
        <v>235</v>
      </c>
      <c r="F21" s="1"/>
      <c r="G21" s="49" t="s">
        <v>389</v>
      </c>
      <c r="H21" s="139">
        <v>100</v>
      </c>
      <c r="I21" s="139">
        <v>0</v>
      </c>
      <c r="J21" s="139">
        <f t="shared" si="2"/>
        <v>100</v>
      </c>
      <c r="K21" s="139">
        <v>0</v>
      </c>
      <c r="L21" s="139">
        <f t="shared" ref="L21:L27" si="5">J21+K21</f>
        <v>100</v>
      </c>
    </row>
    <row r="22" spans="1:12" x14ac:dyDescent="0.25">
      <c r="A22" s="21">
        <v>1</v>
      </c>
      <c r="B22" s="21">
        <v>1</v>
      </c>
      <c r="C22" s="21"/>
      <c r="D22" s="21">
        <v>637</v>
      </c>
      <c r="E22" s="26" t="s">
        <v>228</v>
      </c>
      <c r="F22" s="1"/>
      <c r="G22" s="49" t="s">
        <v>390</v>
      </c>
      <c r="H22" s="130">
        <v>0</v>
      </c>
      <c r="I22" s="130">
        <v>0</v>
      </c>
      <c r="J22" s="139">
        <f t="shared" si="2"/>
        <v>0</v>
      </c>
      <c r="K22" s="130">
        <v>0</v>
      </c>
      <c r="L22" s="139">
        <f t="shared" si="5"/>
        <v>0</v>
      </c>
    </row>
    <row r="23" spans="1:12" x14ac:dyDescent="0.25">
      <c r="A23" s="21">
        <v>1</v>
      </c>
      <c r="B23" s="21">
        <v>1</v>
      </c>
      <c r="C23" s="21"/>
      <c r="D23" s="21">
        <v>637</v>
      </c>
      <c r="E23" s="26" t="s">
        <v>237</v>
      </c>
      <c r="F23" s="1"/>
      <c r="G23" s="49" t="s">
        <v>391</v>
      </c>
      <c r="H23" s="140">
        <v>0</v>
      </c>
      <c r="I23" s="140">
        <v>0</v>
      </c>
      <c r="J23" s="139">
        <f t="shared" si="2"/>
        <v>0</v>
      </c>
      <c r="K23" s="140">
        <v>0</v>
      </c>
      <c r="L23" s="139">
        <f t="shared" si="5"/>
        <v>0</v>
      </c>
    </row>
    <row r="24" spans="1:12" x14ac:dyDescent="0.25">
      <c r="A24" s="21">
        <v>1</v>
      </c>
      <c r="B24" s="21">
        <v>1</v>
      </c>
      <c r="C24" s="21"/>
      <c r="D24" s="21">
        <v>637</v>
      </c>
      <c r="E24" s="26" t="s">
        <v>238</v>
      </c>
      <c r="F24" s="1"/>
      <c r="G24" s="49" t="s">
        <v>392</v>
      </c>
      <c r="H24" s="130">
        <v>0</v>
      </c>
      <c r="I24" s="130">
        <v>0</v>
      </c>
      <c r="J24" s="139">
        <f t="shared" si="2"/>
        <v>0</v>
      </c>
      <c r="K24" s="130">
        <v>0</v>
      </c>
      <c r="L24" s="139">
        <f t="shared" si="5"/>
        <v>0</v>
      </c>
    </row>
    <row r="25" spans="1:12" x14ac:dyDescent="0.25">
      <c r="A25" s="21">
        <v>1</v>
      </c>
      <c r="B25" s="21">
        <v>1</v>
      </c>
      <c r="C25" s="21"/>
      <c r="D25" s="21">
        <v>637</v>
      </c>
      <c r="E25" s="26" t="s">
        <v>240</v>
      </c>
      <c r="F25" s="1"/>
      <c r="G25" s="49" t="s">
        <v>393</v>
      </c>
      <c r="H25" s="140">
        <v>300</v>
      </c>
      <c r="I25" s="140">
        <v>0</v>
      </c>
      <c r="J25" s="139">
        <f t="shared" si="2"/>
        <v>300</v>
      </c>
      <c r="K25" s="140">
        <v>0</v>
      </c>
      <c r="L25" s="139">
        <f t="shared" si="5"/>
        <v>300</v>
      </c>
    </row>
    <row r="26" spans="1:12" x14ac:dyDescent="0.25">
      <c r="A26" s="21">
        <v>1</v>
      </c>
      <c r="B26" s="21">
        <v>1</v>
      </c>
      <c r="C26" s="21"/>
      <c r="D26" s="21">
        <v>637</v>
      </c>
      <c r="E26" s="26" t="s">
        <v>241</v>
      </c>
      <c r="F26" s="1"/>
      <c r="G26" s="49" t="s">
        <v>394</v>
      </c>
      <c r="H26" s="130">
        <v>0</v>
      </c>
      <c r="I26" s="130">
        <v>0</v>
      </c>
      <c r="J26" s="139">
        <f t="shared" si="2"/>
        <v>0</v>
      </c>
      <c r="K26" s="130">
        <v>0</v>
      </c>
      <c r="L26" s="139">
        <f t="shared" si="5"/>
        <v>0</v>
      </c>
    </row>
    <row r="27" spans="1:12" x14ac:dyDescent="0.25">
      <c r="A27" s="21">
        <v>1</v>
      </c>
      <c r="B27" s="21">
        <v>1</v>
      </c>
      <c r="C27" s="21"/>
      <c r="D27" s="21">
        <v>637</v>
      </c>
      <c r="E27" s="26" t="s">
        <v>395</v>
      </c>
      <c r="F27" s="1"/>
      <c r="G27" s="49" t="s">
        <v>396</v>
      </c>
      <c r="H27" s="140">
        <v>0</v>
      </c>
      <c r="I27" s="140">
        <v>0</v>
      </c>
      <c r="J27" s="139">
        <f t="shared" si="2"/>
        <v>0</v>
      </c>
      <c r="K27" s="140">
        <v>0</v>
      </c>
      <c r="L27" s="139">
        <f t="shared" si="5"/>
        <v>0</v>
      </c>
    </row>
    <row r="28" spans="1:12" x14ac:dyDescent="0.25">
      <c r="A28" s="50">
        <v>1</v>
      </c>
      <c r="B28" s="50">
        <v>1</v>
      </c>
      <c r="C28" s="50"/>
      <c r="D28" s="50">
        <v>637</v>
      </c>
      <c r="E28" s="51"/>
      <c r="F28" s="52"/>
      <c r="G28" s="53" t="s">
        <v>396</v>
      </c>
      <c r="H28" s="138">
        <f>SUM(H21:H27)</f>
        <v>400</v>
      </c>
      <c r="I28" s="138">
        <f>SUM(I21:I27)</f>
        <v>0</v>
      </c>
      <c r="J28" s="138">
        <f>SUM(J21:J27)</f>
        <v>400</v>
      </c>
      <c r="K28" s="138">
        <f>SUM(K21:K27)</f>
        <v>0</v>
      </c>
      <c r="L28" s="138">
        <f>SUM(L21:L27)</f>
        <v>400</v>
      </c>
    </row>
    <row r="29" spans="1:12" x14ac:dyDescent="0.25">
      <c r="A29" s="21">
        <v>1</v>
      </c>
      <c r="B29" s="21">
        <v>1</v>
      </c>
      <c r="C29" s="21"/>
      <c r="D29" s="21"/>
      <c r="E29" s="26"/>
      <c r="F29" s="1"/>
      <c r="G29" s="49" t="s">
        <v>397</v>
      </c>
      <c r="H29" s="139">
        <v>0</v>
      </c>
      <c r="I29" s="139">
        <v>0</v>
      </c>
      <c r="J29" s="143">
        <f t="shared" si="2"/>
        <v>0</v>
      </c>
      <c r="K29" s="139">
        <v>0</v>
      </c>
      <c r="L29" s="143">
        <f t="shared" ref="L29:L30" si="6">J29+K29</f>
        <v>0</v>
      </c>
    </row>
    <row r="30" spans="1:12" x14ac:dyDescent="0.25">
      <c r="A30" s="21">
        <v>1</v>
      </c>
      <c r="B30" s="21">
        <v>1</v>
      </c>
      <c r="C30" s="21"/>
      <c r="D30" s="21">
        <v>637</v>
      </c>
      <c r="E30" s="26" t="s">
        <v>395</v>
      </c>
      <c r="F30" s="1"/>
      <c r="G30" s="49" t="s">
        <v>396</v>
      </c>
      <c r="H30" s="139">
        <v>0</v>
      </c>
      <c r="I30" s="139">
        <v>0</v>
      </c>
      <c r="J30" s="143">
        <f t="shared" si="2"/>
        <v>0</v>
      </c>
      <c r="K30" s="139">
        <v>0</v>
      </c>
      <c r="L30" s="143">
        <f t="shared" si="6"/>
        <v>0</v>
      </c>
    </row>
    <row r="31" spans="1:12" x14ac:dyDescent="0.25">
      <c r="A31" s="50">
        <v>1</v>
      </c>
      <c r="B31" s="50">
        <v>1</v>
      </c>
      <c r="C31" s="50"/>
      <c r="D31" s="50">
        <v>637</v>
      </c>
      <c r="E31" s="51"/>
      <c r="F31" s="52"/>
      <c r="G31" s="53" t="s">
        <v>396</v>
      </c>
      <c r="H31" s="138">
        <f>SUM(H29:H30)</f>
        <v>0</v>
      </c>
      <c r="I31" s="138">
        <f>SUM(I29:I30)</f>
        <v>0</v>
      </c>
      <c r="J31" s="144">
        <f>SUM(J29:J30)</f>
        <v>0</v>
      </c>
      <c r="K31" s="138">
        <f>SUM(K29:K30)</f>
        <v>0</v>
      </c>
      <c r="L31" s="144">
        <f>SUM(L29:L30)</f>
        <v>0</v>
      </c>
    </row>
    <row r="32" spans="1:12" x14ac:dyDescent="0.25">
      <c r="A32" s="21">
        <v>1</v>
      </c>
      <c r="B32" s="21">
        <v>1</v>
      </c>
      <c r="D32" s="1">
        <v>611</v>
      </c>
      <c r="E32" s="12"/>
      <c r="G32" s="1" t="s">
        <v>3</v>
      </c>
      <c r="H32" s="139">
        <v>76000</v>
      </c>
      <c r="I32" s="139">
        <v>0</v>
      </c>
      <c r="J32" s="139">
        <f t="shared" si="2"/>
        <v>76000</v>
      </c>
      <c r="K32" s="139">
        <v>0</v>
      </c>
      <c r="L32" s="139">
        <f t="shared" ref="L32:L88" si="7">J32+K32</f>
        <v>76000</v>
      </c>
    </row>
    <row r="33" spans="1:12" x14ac:dyDescent="0.25">
      <c r="A33" s="21">
        <v>1</v>
      </c>
      <c r="B33" s="21">
        <v>1</v>
      </c>
      <c r="D33" s="1">
        <v>612</v>
      </c>
      <c r="E33" s="12" t="s">
        <v>225</v>
      </c>
      <c r="G33" s="1" t="s">
        <v>4</v>
      </c>
      <c r="H33" s="139">
        <v>23000</v>
      </c>
      <c r="I33" s="139">
        <v>0</v>
      </c>
      <c r="J33" s="139">
        <f t="shared" si="2"/>
        <v>23000</v>
      </c>
      <c r="K33" s="139">
        <v>0</v>
      </c>
      <c r="L33" s="139">
        <f t="shared" si="7"/>
        <v>23000</v>
      </c>
    </row>
    <row r="34" spans="1:12" x14ac:dyDescent="0.25">
      <c r="A34" s="21">
        <v>1</v>
      </c>
      <c r="B34" s="21">
        <v>1</v>
      </c>
      <c r="D34" s="1">
        <v>614</v>
      </c>
      <c r="E34" s="12"/>
      <c r="G34" s="1" t="s">
        <v>5</v>
      </c>
      <c r="H34" s="139">
        <v>5000</v>
      </c>
      <c r="I34" s="139">
        <v>0</v>
      </c>
      <c r="J34" s="139">
        <f t="shared" si="2"/>
        <v>5000</v>
      </c>
      <c r="K34" s="161">
        <v>3000</v>
      </c>
      <c r="L34" s="139">
        <f t="shared" si="7"/>
        <v>8000</v>
      </c>
    </row>
    <row r="35" spans="1:12" x14ac:dyDescent="0.25">
      <c r="A35" s="21">
        <v>1</v>
      </c>
      <c r="B35" s="21">
        <v>1</v>
      </c>
      <c r="D35" s="1">
        <v>621</v>
      </c>
      <c r="E35" s="12"/>
      <c r="G35" s="1" t="s">
        <v>6</v>
      </c>
      <c r="H35" s="139">
        <v>7700</v>
      </c>
      <c r="I35" s="139">
        <v>0</v>
      </c>
      <c r="J35" s="139">
        <f t="shared" si="2"/>
        <v>7700</v>
      </c>
      <c r="K35" s="139">
        <v>0</v>
      </c>
      <c r="L35" s="139">
        <f t="shared" si="7"/>
        <v>7700</v>
      </c>
    </row>
    <row r="36" spans="1:12" x14ac:dyDescent="0.25">
      <c r="A36" s="21">
        <v>1</v>
      </c>
      <c r="B36" s="21">
        <v>1</v>
      </c>
      <c r="D36" s="1">
        <v>623</v>
      </c>
      <c r="E36" s="12"/>
      <c r="G36" s="1" t="s">
        <v>7</v>
      </c>
      <c r="H36" s="139">
        <v>3150</v>
      </c>
      <c r="I36" s="139">
        <v>0</v>
      </c>
      <c r="J36" s="139">
        <f t="shared" si="2"/>
        <v>3150</v>
      </c>
      <c r="K36" s="139">
        <v>0</v>
      </c>
      <c r="L36" s="139">
        <f t="shared" si="7"/>
        <v>3150</v>
      </c>
    </row>
    <row r="37" spans="1:12" x14ac:dyDescent="0.25">
      <c r="A37" s="21">
        <v>1</v>
      </c>
      <c r="B37" s="21">
        <v>1</v>
      </c>
      <c r="D37" s="1">
        <v>625</v>
      </c>
      <c r="E37" s="12" t="s">
        <v>225</v>
      </c>
      <c r="G37" s="1" t="s">
        <v>8</v>
      </c>
      <c r="H37" s="139">
        <v>2800</v>
      </c>
      <c r="I37" s="139">
        <v>0</v>
      </c>
      <c r="J37" s="139">
        <f t="shared" si="2"/>
        <v>2800</v>
      </c>
      <c r="K37" s="139">
        <v>0</v>
      </c>
      <c r="L37" s="139">
        <f t="shared" si="7"/>
        <v>2800</v>
      </c>
    </row>
    <row r="38" spans="1:12" x14ac:dyDescent="0.25">
      <c r="A38" s="21">
        <v>1</v>
      </c>
      <c r="B38" s="21">
        <v>1</v>
      </c>
      <c r="D38" s="1">
        <v>625</v>
      </c>
      <c r="E38" s="12" t="s">
        <v>226</v>
      </c>
      <c r="G38" s="1" t="s">
        <v>9</v>
      </c>
      <c r="H38" s="139">
        <v>14000</v>
      </c>
      <c r="I38" s="139">
        <v>0</v>
      </c>
      <c r="J38" s="139">
        <f t="shared" si="2"/>
        <v>14000</v>
      </c>
      <c r="K38" s="139">
        <v>0</v>
      </c>
      <c r="L38" s="139">
        <f t="shared" si="7"/>
        <v>14000</v>
      </c>
    </row>
    <row r="39" spans="1:12" x14ac:dyDescent="0.25">
      <c r="A39" s="21">
        <v>1</v>
      </c>
      <c r="B39" s="21">
        <v>1</v>
      </c>
      <c r="D39" s="1">
        <v>625</v>
      </c>
      <c r="E39" s="12" t="s">
        <v>227</v>
      </c>
      <c r="G39" s="1" t="s">
        <v>10</v>
      </c>
      <c r="H39" s="139">
        <v>1500</v>
      </c>
      <c r="I39" s="139">
        <v>0</v>
      </c>
      <c r="J39" s="139">
        <f t="shared" si="2"/>
        <v>1500</v>
      </c>
      <c r="K39" s="139">
        <v>0</v>
      </c>
      <c r="L39" s="139">
        <f t="shared" si="7"/>
        <v>1500</v>
      </c>
    </row>
    <row r="40" spans="1:12" x14ac:dyDescent="0.25">
      <c r="A40" s="21">
        <v>1</v>
      </c>
      <c r="B40" s="21">
        <v>1</v>
      </c>
      <c r="D40" s="1">
        <v>625</v>
      </c>
      <c r="E40" s="12" t="s">
        <v>228</v>
      </c>
      <c r="G40" s="1" t="s">
        <v>11</v>
      </c>
      <c r="H40" s="139">
        <v>2800</v>
      </c>
      <c r="I40" s="139">
        <v>0</v>
      </c>
      <c r="J40" s="139">
        <f t="shared" si="2"/>
        <v>2800</v>
      </c>
      <c r="K40" s="139">
        <v>0</v>
      </c>
      <c r="L40" s="139">
        <f t="shared" si="7"/>
        <v>2800</v>
      </c>
    </row>
    <row r="41" spans="1:12" x14ac:dyDescent="0.25">
      <c r="A41" s="21">
        <v>1</v>
      </c>
      <c r="B41" s="21">
        <v>1</v>
      </c>
      <c r="D41" s="1">
        <v>625</v>
      </c>
      <c r="E41" s="12" t="s">
        <v>229</v>
      </c>
      <c r="G41" s="1" t="s">
        <v>12</v>
      </c>
      <c r="H41" s="139">
        <v>900</v>
      </c>
      <c r="I41" s="139">
        <v>0</v>
      </c>
      <c r="J41" s="139">
        <f t="shared" si="2"/>
        <v>900</v>
      </c>
      <c r="K41" s="139">
        <v>0</v>
      </c>
      <c r="L41" s="139">
        <f t="shared" si="7"/>
        <v>900</v>
      </c>
    </row>
    <row r="42" spans="1:12" x14ac:dyDescent="0.25">
      <c r="A42" s="21">
        <v>1</v>
      </c>
      <c r="B42" s="21">
        <v>1</v>
      </c>
      <c r="D42" s="1">
        <v>625</v>
      </c>
      <c r="E42" s="12" t="s">
        <v>230</v>
      </c>
      <c r="G42" s="1" t="s">
        <v>13</v>
      </c>
      <c r="H42" s="139">
        <v>4700</v>
      </c>
      <c r="I42" s="139">
        <v>0</v>
      </c>
      <c r="J42" s="139">
        <f t="shared" si="2"/>
        <v>4700</v>
      </c>
      <c r="K42" s="139">
        <v>0</v>
      </c>
      <c r="L42" s="139">
        <f t="shared" si="7"/>
        <v>4700</v>
      </c>
    </row>
    <row r="43" spans="1:12" x14ac:dyDescent="0.25">
      <c r="A43" s="21">
        <v>1</v>
      </c>
      <c r="B43" s="21">
        <v>1</v>
      </c>
      <c r="D43" s="1">
        <v>627</v>
      </c>
      <c r="E43" s="12"/>
      <c r="G43" s="1" t="s">
        <v>456</v>
      </c>
      <c r="H43" s="139">
        <v>1600</v>
      </c>
      <c r="I43" s="139">
        <v>0</v>
      </c>
      <c r="J43" s="139">
        <f t="shared" si="2"/>
        <v>1600</v>
      </c>
      <c r="K43" s="139">
        <v>0</v>
      </c>
      <c r="L43" s="139">
        <f t="shared" si="7"/>
        <v>1600</v>
      </c>
    </row>
    <row r="44" spans="1:12" x14ac:dyDescent="0.25">
      <c r="A44" s="21">
        <v>1</v>
      </c>
      <c r="B44" s="21">
        <v>1</v>
      </c>
      <c r="D44" s="1">
        <v>631</v>
      </c>
      <c r="E44" s="12" t="s">
        <v>225</v>
      </c>
      <c r="G44" s="1" t="s">
        <v>14</v>
      </c>
      <c r="H44" s="139">
        <v>200</v>
      </c>
      <c r="I44" s="139">
        <v>0</v>
      </c>
      <c r="J44" s="139">
        <f t="shared" si="2"/>
        <v>200</v>
      </c>
      <c r="K44" s="139">
        <v>0</v>
      </c>
      <c r="L44" s="139">
        <f t="shared" si="7"/>
        <v>200</v>
      </c>
    </row>
    <row r="45" spans="1:12" x14ac:dyDescent="0.25">
      <c r="A45" s="21">
        <v>1</v>
      </c>
      <c r="B45" s="21">
        <v>1</v>
      </c>
      <c r="D45" s="1">
        <v>632</v>
      </c>
      <c r="E45" s="12" t="s">
        <v>226</v>
      </c>
      <c r="G45" s="1" t="s">
        <v>15</v>
      </c>
      <c r="H45" s="139">
        <v>200</v>
      </c>
      <c r="I45" s="139">
        <v>0</v>
      </c>
      <c r="J45" s="139">
        <f t="shared" si="2"/>
        <v>200</v>
      </c>
      <c r="K45" s="139">
        <v>0</v>
      </c>
      <c r="L45" s="139">
        <f t="shared" si="7"/>
        <v>200</v>
      </c>
    </row>
    <row r="46" spans="1:12" x14ac:dyDescent="0.25">
      <c r="A46" s="21">
        <v>1</v>
      </c>
      <c r="B46" s="21">
        <v>1</v>
      </c>
      <c r="D46" s="1">
        <v>633</v>
      </c>
      <c r="E46" s="12" t="s">
        <v>225</v>
      </c>
      <c r="G46" s="1" t="s">
        <v>16</v>
      </c>
      <c r="H46" s="139">
        <v>500</v>
      </c>
      <c r="I46" s="139">
        <v>0</v>
      </c>
      <c r="J46" s="139">
        <f t="shared" si="2"/>
        <v>500</v>
      </c>
      <c r="K46" s="139">
        <v>0</v>
      </c>
      <c r="L46" s="139">
        <f t="shared" si="7"/>
        <v>500</v>
      </c>
    </row>
    <row r="47" spans="1:12" x14ac:dyDescent="0.25">
      <c r="A47" s="21">
        <v>1</v>
      </c>
      <c r="B47" s="21">
        <v>1</v>
      </c>
      <c r="D47" s="1">
        <v>633</v>
      </c>
      <c r="E47" s="12" t="s">
        <v>226</v>
      </c>
      <c r="G47" s="1" t="s">
        <v>17</v>
      </c>
      <c r="H47" s="139">
        <v>1500</v>
      </c>
      <c r="I47" s="139">
        <v>0</v>
      </c>
      <c r="J47" s="139">
        <f t="shared" si="2"/>
        <v>1500</v>
      </c>
      <c r="K47" s="139">
        <v>0</v>
      </c>
      <c r="L47" s="139">
        <f t="shared" si="7"/>
        <v>1500</v>
      </c>
    </row>
    <row r="48" spans="1:12" x14ac:dyDescent="0.25">
      <c r="A48" s="21">
        <v>1</v>
      </c>
      <c r="B48" s="21">
        <v>1</v>
      </c>
      <c r="D48" s="1">
        <v>633</v>
      </c>
      <c r="E48" s="12" t="s">
        <v>231</v>
      </c>
      <c r="G48" s="1" t="s">
        <v>18</v>
      </c>
      <c r="H48" s="139">
        <v>500</v>
      </c>
      <c r="I48" s="139">
        <v>0</v>
      </c>
      <c r="J48" s="139">
        <f t="shared" si="2"/>
        <v>500</v>
      </c>
      <c r="K48" s="139">
        <v>0</v>
      </c>
      <c r="L48" s="139">
        <f t="shared" si="7"/>
        <v>500</v>
      </c>
    </row>
    <row r="49" spans="1:12" x14ac:dyDescent="0.25">
      <c r="A49" s="21">
        <v>1</v>
      </c>
      <c r="B49" s="21">
        <v>1</v>
      </c>
      <c r="D49" s="1">
        <v>633</v>
      </c>
      <c r="E49" s="12" t="s">
        <v>232</v>
      </c>
      <c r="G49" s="1" t="s">
        <v>19</v>
      </c>
      <c r="H49" s="139">
        <v>200</v>
      </c>
      <c r="I49" s="139">
        <v>0</v>
      </c>
      <c r="J49" s="139">
        <f t="shared" si="2"/>
        <v>200</v>
      </c>
      <c r="K49" s="139">
        <v>0</v>
      </c>
      <c r="L49" s="139">
        <f t="shared" si="7"/>
        <v>200</v>
      </c>
    </row>
    <row r="50" spans="1:12" x14ac:dyDescent="0.25">
      <c r="A50" s="21">
        <v>1</v>
      </c>
      <c r="B50" s="21">
        <v>1</v>
      </c>
      <c r="D50" s="1">
        <v>633</v>
      </c>
      <c r="E50" s="12" t="s">
        <v>233</v>
      </c>
      <c r="G50" s="1" t="s">
        <v>234</v>
      </c>
      <c r="H50" s="139">
        <v>1300</v>
      </c>
      <c r="I50" s="139">
        <v>0</v>
      </c>
      <c r="J50" s="139">
        <f t="shared" si="2"/>
        <v>1300</v>
      </c>
      <c r="K50" s="139">
        <v>0</v>
      </c>
      <c r="L50" s="139">
        <f t="shared" si="7"/>
        <v>1300</v>
      </c>
    </row>
    <row r="51" spans="1:12" x14ac:dyDescent="0.25">
      <c r="A51" s="21">
        <v>1</v>
      </c>
      <c r="B51" s="21">
        <v>1</v>
      </c>
      <c r="D51" s="1">
        <v>635</v>
      </c>
      <c r="E51" s="12" t="s">
        <v>225</v>
      </c>
      <c r="G51" s="1" t="s">
        <v>431</v>
      </c>
      <c r="H51" s="139">
        <v>500</v>
      </c>
      <c r="I51" s="139">
        <v>0</v>
      </c>
      <c r="J51" s="139">
        <f t="shared" si="2"/>
        <v>500</v>
      </c>
      <c r="K51" s="139">
        <v>0</v>
      </c>
      <c r="L51" s="139">
        <f t="shared" si="7"/>
        <v>500</v>
      </c>
    </row>
    <row r="52" spans="1:12" x14ac:dyDescent="0.25">
      <c r="A52" s="21">
        <v>1</v>
      </c>
      <c r="B52" s="21">
        <v>1</v>
      </c>
      <c r="D52" s="1">
        <v>635</v>
      </c>
      <c r="E52" s="12" t="s">
        <v>226</v>
      </c>
      <c r="G52" s="1" t="s">
        <v>20</v>
      </c>
      <c r="H52" s="139">
        <v>2300</v>
      </c>
      <c r="I52" s="139">
        <v>0</v>
      </c>
      <c r="J52" s="139">
        <f t="shared" si="2"/>
        <v>2300</v>
      </c>
      <c r="K52" s="139">
        <v>0</v>
      </c>
      <c r="L52" s="139">
        <f t="shared" si="7"/>
        <v>2300</v>
      </c>
    </row>
    <row r="53" spans="1:12" x14ac:dyDescent="0.25">
      <c r="A53" s="21">
        <v>1</v>
      </c>
      <c r="B53" s="21">
        <v>1</v>
      </c>
      <c r="D53" s="1">
        <v>635</v>
      </c>
      <c r="E53" s="12" t="s">
        <v>228</v>
      </c>
      <c r="G53" s="1" t="s">
        <v>21</v>
      </c>
      <c r="H53" s="139">
        <v>0</v>
      </c>
      <c r="I53" s="139">
        <v>0</v>
      </c>
      <c r="J53" s="139">
        <f t="shared" si="2"/>
        <v>0</v>
      </c>
      <c r="K53" s="139">
        <v>0</v>
      </c>
      <c r="L53" s="139">
        <f t="shared" si="7"/>
        <v>0</v>
      </c>
    </row>
    <row r="54" spans="1:12" x14ac:dyDescent="0.25">
      <c r="A54" s="21">
        <v>1</v>
      </c>
      <c r="B54" s="21">
        <v>1</v>
      </c>
      <c r="D54" s="1">
        <v>635</v>
      </c>
      <c r="E54" s="12" t="s">
        <v>229</v>
      </c>
      <c r="G54" s="1" t="s">
        <v>22</v>
      </c>
      <c r="H54" s="139">
        <v>1400</v>
      </c>
      <c r="I54" s="139">
        <v>0</v>
      </c>
      <c r="J54" s="139">
        <f t="shared" si="2"/>
        <v>1400</v>
      </c>
      <c r="K54" s="139">
        <v>0</v>
      </c>
      <c r="L54" s="139">
        <f t="shared" si="7"/>
        <v>1400</v>
      </c>
    </row>
    <row r="55" spans="1:12" x14ac:dyDescent="0.25">
      <c r="A55" s="21">
        <v>1</v>
      </c>
      <c r="B55" s="21">
        <v>1</v>
      </c>
      <c r="D55" s="1">
        <v>635</v>
      </c>
      <c r="E55" s="12" t="s">
        <v>235</v>
      </c>
      <c r="G55" s="1" t="s">
        <v>23</v>
      </c>
      <c r="H55" s="139">
        <v>500</v>
      </c>
      <c r="I55" s="139">
        <v>0</v>
      </c>
      <c r="J55" s="139">
        <f t="shared" si="2"/>
        <v>500</v>
      </c>
      <c r="K55" s="139">
        <v>0</v>
      </c>
      <c r="L55" s="139">
        <f t="shared" si="7"/>
        <v>500</v>
      </c>
    </row>
    <row r="56" spans="1:12" x14ac:dyDescent="0.25">
      <c r="A56" s="21">
        <v>1</v>
      </c>
      <c r="B56" s="21">
        <v>1</v>
      </c>
      <c r="D56" s="1">
        <v>636</v>
      </c>
      <c r="E56" s="12" t="s">
        <v>225</v>
      </c>
      <c r="G56" s="1" t="s">
        <v>24</v>
      </c>
      <c r="H56" s="139">
        <v>0</v>
      </c>
      <c r="I56" s="139">
        <v>0</v>
      </c>
      <c r="J56" s="139">
        <f t="shared" si="2"/>
        <v>0</v>
      </c>
      <c r="K56" s="139">
        <v>0</v>
      </c>
      <c r="L56" s="139">
        <f t="shared" si="7"/>
        <v>0</v>
      </c>
    </row>
    <row r="57" spans="1:12" x14ac:dyDescent="0.25">
      <c r="A57" s="21">
        <v>1</v>
      </c>
      <c r="B57" s="21">
        <v>1</v>
      </c>
      <c r="D57" s="1">
        <v>637</v>
      </c>
      <c r="E57" s="12" t="s">
        <v>225</v>
      </c>
      <c r="G57" s="1" t="s">
        <v>25</v>
      </c>
      <c r="H57" s="139">
        <v>3600</v>
      </c>
      <c r="I57" s="139">
        <v>0</v>
      </c>
      <c r="J57" s="139">
        <f t="shared" si="2"/>
        <v>3600</v>
      </c>
      <c r="K57" s="139">
        <v>0</v>
      </c>
      <c r="L57" s="139">
        <f t="shared" si="7"/>
        <v>3600</v>
      </c>
    </row>
    <row r="58" spans="1:12" x14ac:dyDescent="0.25">
      <c r="A58" s="21">
        <v>1</v>
      </c>
      <c r="B58" s="21">
        <v>1</v>
      </c>
      <c r="D58" s="1">
        <v>637</v>
      </c>
      <c r="E58" s="12" t="s">
        <v>226</v>
      </c>
      <c r="G58" s="1" t="s">
        <v>26</v>
      </c>
      <c r="H58" s="139">
        <v>100</v>
      </c>
      <c r="I58" s="139">
        <v>0</v>
      </c>
      <c r="J58" s="139">
        <f t="shared" si="2"/>
        <v>100</v>
      </c>
      <c r="K58" s="139">
        <v>0</v>
      </c>
      <c r="L58" s="139">
        <f t="shared" si="7"/>
        <v>100</v>
      </c>
    </row>
    <row r="59" spans="1:12" x14ac:dyDescent="0.25">
      <c r="A59" s="21">
        <v>1</v>
      </c>
      <c r="B59" s="21">
        <v>1</v>
      </c>
      <c r="D59" s="1">
        <v>637</v>
      </c>
      <c r="E59" s="12" t="s">
        <v>228</v>
      </c>
      <c r="G59" s="1" t="s">
        <v>27</v>
      </c>
      <c r="H59" s="139">
        <v>1000</v>
      </c>
      <c r="I59" s="139">
        <v>0</v>
      </c>
      <c r="J59" s="139">
        <f t="shared" si="2"/>
        <v>1000</v>
      </c>
      <c r="K59" s="139">
        <v>0</v>
      </c>
      <c r="L59" s="139">
        <f t="shared" si="7"/>
        <v>1000</v>
      </c>
    </row>
    <row r="60" spans="1:12" x14ac:dyDescent="0.25">
      <c r="A60" s="21">
        <v>1</v>
      </c>
      <c r="B60" s="21">
        <v>1</v>
      </c>
      <c r="D60" s="1">
        <v>637</v>
      </c>
      <c r="E60" s="12" t="s">
        <v>229</v>
      </c>
      <c r="G60" s="1" t="s">
        <v>28</v>
      </c>
      <c r="H60" s="139">
        <v>3500</v>
      </c>
      <c r="I60" s="139">
        <v>0</v>
      </c>
      <c r="J60" s="139">
        <f t="shared" si="2"/>
        <v>3500</v>
      </c>
      <c r="K60" s="139">
        <v>0</v>
      </c>
      <c r="L60" s="139">
        <f t="shared" si="7"/>
        <v>3500</v>
      </c>
    </row>
    <row r="61" spans="1:12" x14ac:dyDescent="0.25">
      <c r="A61" s="21">
        <v>1</v>
      </c>
      <c r="B61" s="21">
        <v>1</v>
      </c>
      <c r="D61" s="1">
        <v>637</v>
      </c>
      <c r="E61" s="12" t="s">
        <v>236</v>
      </c>
      <c r="G61" s="1" t="s">
        <v>29</v>
      </c>
      <c r="H61" s="139">
        <v>6000</v>
      </c>
      <c r="I61" s="139">
        <v>0</v>
      </c>
      <c r="J61" s="139">
        <f t="shared" si="2"/>
        <v>6000</v>
      </c>
      <c r="K61" s="161">
        <v>1500</v>
      </c>
      <c r="L61" s="139">
        <f t="shared" si="7"/>
        <v>7500</v>
      </c>
    </row>
    <row r="62" spans="1:12" x14ac:dyDescent="0.25">
      <c r="A62" s="21">
        <v>1</v>
      </c>
      <c r="B62" s="21">
        <v>1</v>
      </c>
      <c r="D62" s="1">
        <v>637</v>
      </c>
      <c r="E62" s="12" t="s">
        <v>237</v>
      </c>
      <c r="G62" s="1" t="s">
        <v>30</v>
      </c>
      <c r="H62" s="139">
        <v>700</v>
      </c>
      <c r="I62" s="139">
        <v>0</v>
      </c>
      <c r="J62" s="139">
        <f t="shared" si="2"/>
        <v>700</v>
      </c>
      <c r="K62" s="139">
        <v>0</v>
      </c>
      <c r="L62" s="139">
        <f t="shared" si="7"/>
        <v>700</v>
      </c>
    </row>
    <row r="63" spans="1:12" x14ac:dyDescent="0.25">
      <c r="A63" s="21">
        <v>1</v>
      </c>
      <c r="B63" s="21">
        <v>1</v>
      </c>
      <c r="D63" s="1">
        <v>637</v>
      </c>
      <c r="E63" s="12" t="s">
        <v>238</v>
      </c>
      <c r="G63" s="1" t="s">
        <v>31</v>
      </c>
      <c r="H63" s="139">
        <v>6300</v>
      </c>
      <c r="I63" s="139">
        <v>0</v>
      </c>
      <c r="J63" s="139">
        <f t="shared" si="2"/>
        <v>6300</v>
      </c>
      <c r="K63" s="139">
        <v>0</v>
      </c>
      <c r="L63" s="139">
        <f t="shared" si="7"/>
        <v>6300</v>
      </c>
    </row>
    <row r="64" spans="1:12" x14ac:dyDescent="0.25">
      <c r="A64" s="21">
        <v>1</v>
      </c>
      <c r="B64" s="21">
        <v>1</v>
      </c>
      <c r="D64" s="1">
        <v>637</v>
      </c>
      <c r="E64" s="12" t="s">
        <v>239</v>
      </c>
      <c r="G64" s="1" t="s">
        <v>429</v>
      </c>
      <c r="H64" s="139">
        <v>3600</v>
      </c>
      <c r="I64" s="139">
        <v>0</v>
      </c>
      <c r="J64" s="139">
        <f t="shared" si="2"/>
        <v>3600</v>
      </c>
      <c r="K64" s="139">
        <v>0</v>
      </c>
      <c r="L64" s="139">
        <f t="shared" si="7"/>
        <v>3600</v>
      </c>
    </row>
    <row r="65" spans="1:12" x14ac:dyDescent="0.25">
      <c r="A65" s="21">
        <v>1</v>
      </c>
      <c r="B65" s="21">
        <v>1</v>
      </c>
      <c r="D65" s="1">
        <v>637</v>
      </c>
      <c r="E65" s="12" t="s">
        <v>233</v>
      </c>
      <c r="G65" s="1" t="s">
        <v>32</v>
      </c>
      <c r="H65" s="139">
        <v>900</v>
      </c>
      <c r="I65" s="139">
        <v>0</v>
      </c>
      <c r="J65" s="139">
        <f t="shared" si="2"/>
        <v>900</v>
      </c>
      <c r="K65" s="139">
        <v>0</v>
      </c>
      <c r="L65" s="139">
        <f t="shared" si="7"/>
        <v>900</v>
      </c>
    </row>
    <row r="66" spans="1:12" x14ac:dyDescent="0.25">
      <c r="A66" s="21">
        <v>1</v>
      </c>
      <c r="B66" s="21">
        <v>1</v>
      </c>
      <c r="D66" s="1">
        <v>637</v>
      </c>
      <c r="E66" s="12" t="s">
        <v>240</v>
      </c>
      <c r="G66" s="1" t="s">
        <v>33</v>
      </c>
      <c r="H66" s="139">
        <v>0</v>
      </c>
      <c r="I66" s="139">
        <v>0</v>
      </c>
      <c r="J66" s="139">
        <f t="shared" si="2"/>
        <v>0</v>
      </c>
      <c r="K66" s="139">
        <v>0</v>
      </c>
      <c r="L66" s="139">
        <f t="shared" si="7"/>
        <v>0</v>
      </c>
    </row>
    <row r="67" spans="1:12" x14ac:dyDescent="0.25">
      <c r="A67" s="21">
        <v>1</v>
      </c>
      <c r="B67" s="21">
        <v>1</v>
      </c>
      <c r="D67" s="1">
        <v>637</v>
      </c>
      <c r="E67" s="12" t="s">
        <v>241</v>
      </c>
      <c r="G67" s="1" t="s">
        <v>34</v>
      </c>
      <c r="H67" s="139">
        <v>10000</v>
      </c>
      <c r="I67" s="139">
        <v>0</v>
      </c>
      <c r="J67" s="139">
        <f t="shared" si="2"/>
        <v>10000</v>
      </c>
      <c r="K67" s="139">
        <v>0</v>
      </c>
      <c r="L67" s="139">
        <f t="shared" si="7"/>
        <v>10000</v>
      </c>
    </row>
    <row r="68" spans="1:12" x14ac:dyDescent="0.25">
      <c r="A68" s="21">
        <v>1</v>
      </c>
      <c r="B68" s="21">
        <v>1</v>
      </c>
      <c r="D68" s="1">
        <v>637</v>
      </c>
      <c r="E68" s="12" t="s">
        <v>242</v>
      </c>
      <c r="G68" s="1" t="s">
        <v>35</v>
      </c>
      <c r="H68" s="139">
        <v>0</v>
      </c>
      <c r="I68" s="139">
        <v>0</v>
      </c>
      <c r="J68" s="139">
        <f t="shared" si="2"/>
        <v>0</v>
      </c>
      <c r="K68" s="139">
        <v>300</v>
      </c>
      <c r="L68" s="139">
        <f t="shared" si="7"/>
        <v>300</v>
      </c>
    </row>
    <row r="69" spans="1:12" x14ac:dyDescent="0.25">
      <c r="A69" s="21">
        <v>1</v>
      </c>
      <c r="B69" s="21">
        <v>1</v>
      </c>
      <c r="D69" s="1">
        <v>642</v>
      </c>
      <c r="E69" s="12" t="s">
        <v>229</v>
      </c>
      <c r="G69" s="1" t="s">
        <v>36</v>
      </c>
      <c r="H69" s="139">
        <v>0</v>
      </c>
      <c r="I69" s="139">
        <v>0</v>
      </c>
      <c r="J69" s="139">
        <f t="shared" si="2"/>
        <v>0</v>
      </c>
      <c r="K69" s="139">
        <v>0</v>
      </c>
      <c r="L69" s="139">
        <f t="shared" si="7"/>
        <v>0</v>
      </c>
    </row>
    <row r="70" spans="1:12" x14ac:dyDescent="0.25">
      <c r="A70" s="21">
        <v>1</v>
      </c>
      <c r="B70" s="21">
        <v>1</v>
      </c>
      <c r="D70" s="1">
        <v>642</v>
      </c>
      <c r="E70" s="12" t="s">
        <v>237</v>
      </c>
      <c r="G70" s="1" t="s">
        <v>37</v>
      </c>
      <c r="H70" s="139">
        <v>0</v>
      </c>
      <c r="I70" s="139">
        <v>0</v>
      </c>
      <c r="J70" s="139">
        <f t="shared" si="2"/>
        <v>0</v>
      </c>
      <c r="K70" s="139">
        <v>0</v>
      </c>
      <c r="L70" s="139">
        <f t="shared" si="7"/>
        <v>0</v>
      </c>
    </row>
    <row r="71" spans="1:12" x14ac:dyDescent="0.25">
      <c r="A71" s="21">
        <v>1</v>
      </c>
      <c r="B71" s="21">
        <v>1</v>
      </c>
      <c r="D71" s="1">
        <v>635</v>
      </c>
      <c r="E71" s="12" t="s">
        <v>228</v>
      </c>
      <c r="G71" s="1" t="s">
        <v>38</v>
      </c>
      <c r="H71" s="139">
        <v>0</v>
      </c>
      <c r="I71" s="139">
        <v>0</v>
      </c>
      <c r="J71" s="139">
        <f t="shared" si="2"/>
        <v>0</v>
      </c>
      <c r="K71" s="139">
        <v>0</v>
      </c>
      <c r="L71" s="139">
        <f t="shared" si="7"/>
        <v>0</v>
      </c>
    </row>
    <row r="72" spans="1:12" x14ac:dyDescent="0.25">
      <c r="A72" s="21">
        <v>1</v>
      </c>
      <c r="B72" s="21">
        <v>1</v>
      </c>
      <c r="D72" s="1">
        <v>637</v>
      </c>
      <c r="E72" s="12" t="s">
        <v>241</v>
      </c>
      <c r="G72" s="1" t="s">
        <v>39</v>
      </c>
      <c r="H72" s="139">
        <v>0</v>
      </c>
      <c r="I72" s="139">
        <v>0</v>
      </c>
      <c r="J72" s="139">
        <f t="shared" si="2"/>
        <v>0</v>
      </c>
      <c r="K72" s="139">
        <v>0</v>
      </c>
      <c r="L72" s="139">
        <f t="shared" si="7"/>
        <v>0</v>
      </c>
    </row>
    <row r="73" spans="1:12" x14ac:dyDescent="0.25">
      <c r="A73" s="21">
        <v>1</v>
      </c>
      <c r="B73" s="21">
        <v>1</v>
      </c>
      <c r="D73" s="1">
        <v>632</v>
      </c>
      <c r="E73" s="12" t="s">
        <v>225</v>
      </c>
      <c r="G73" s="1" t="s">
        <v>40</v>
      </c>
      <c r="H73" s="139">
        <v>3200</v>
      </c>
      <c r="I73" s="139">
        <v>0</v>
      </c>
      <c r="J73" s="139">
        <f t="shared" si="2"/>
        <v>3200</v>
      </c>
      <c r="K73" s="139">
        <v>0</v>
      </c>
      <c r="L73" s="139">
        <f t="shared" si="7"/>
        <v>3200</v>
      </c>
    </row>
    <row r="74" spans="1:12" x14ac:dyDescent="0.25">
      <c r="A74" s="21">
        <v>1</v>
      </c>
      <c r="B74" s="21">
        <v>1</v>
      </c>
      <c r="D74" s="1">
        <v>632</v>
      </c>
      <c r="E74" s="12" t="s">
        <v>227</v>
      </c>
      <c r="G74" s="1" t="s">
        <v>41</v>
      </c>
      <c r="H74" s="139">
        <v>1200</v>
      </c>
      <c r="I74" s="139">
        <v>0</v>
      </c>
      <c r="J74" s="139">
        <f t="shared" si="2"/>
        <v>1200</v>
      </c>
      <c r="K74" s="139">
        <v>0</v>
      </c>
      <c r="L74" s="139">
        <f t="shared" si="7"/>
        <v>1200</v>
      </c>
    </row>
    <row r="75" spans="1:12" x14ac:dyDescent="0.25">
      <c r="A75" s="21">
        <v>1</v>
      </c>
      <c r="B75" s="21">
        <v>1</v>
      </c>
      <c r="D75" s="1">
        <v>633</v>
      </c>
      <c r="E75" s="12" t="s">
        <v>228</v>
      </c>
      <c r="G75" s="1" t="s">
        <v>432</v>
      </c>
      <c r="H75" s="139">
        <v>0</v>
      </c>
      <c r="I75" s="139">
        <v>0</v>
      </c>
      <c r="J75" s="139">
        <f t="shared" si="2"/>
        <v>0</v>
      </c>
      <c r="K75" s="139">
        <v>0</v>
      </c>
      <c r="L75" s="139">
        <f t="shared" si="7"/>
        <v>0</v>
      </c>
    </row>
    <row r="76" spans="1:12" x14ac:dyDescent="0.25">
      <c r="A76" s="21">
        <v>1</v>
      </c>
      <c r="B76" s="21">
        <v>1</v>
      </c>
      <c r="D76" s="1">
        <v>633</v>
      </c>
      <c r="E76" s="12" t="s">
        <v>235</v>
      </c>
      <c r="G76" s="1" t="s">
        <v>42</v>
      </c>
      <c r="H76" s="150">
        <f>2224+776</f>
        <v>3000</v>
      </c>
      <c r="I76" s="140">
        <v>0</v>
      </c>
      <c r="J76" s="139">
        <f t="shared" si="2"/>
        <v>3000</v>
      </c>
      <c r="K76" s="140">
        <v>0</v>
      </c>
      <c r="L76" s="139">
        <f t="shared" si="7"/>
        <v>3000</v>
      </c>
    </row>
    <row r="77" spans="1:12" x14ac:dyDescent="0.25">
      <c r="A77" s="21">
        <v>1</v>
      </c>
      <c r="B77" s="21">
        <v>1</v>
      </c>
      <c r="D77" s="1">
        <v>634</v>
      </c>
      <c r="E77" s="12" t="s">
        <v>226</v>
      </c>
      <c r="G77" s="1" t="s">
        <v>422</v>
      </c>
      <c r="H77" s="139">
        <v>2500</v>
      </c>
      <c r="I77" s="139">
        <v>0</v>
      </c>
      <c r="J77" s="139">
        <f t="shared" si="2"/>
        <v>2500</v>
      </c>
      <c r="K77" s="139">
        <v>0</v>
      </c>
      <c r="L77" s="139">
        <f t="shared" si="7"/>
        <v>2500</v>
      </c>
    </row>
    <row r="78" spans="1:12" x14ac:dyDescent="0.25">
      <c r="A78" s="21">
        <v>1</v>
      </c>
      <c r="B78" s="21">
        <v>1</v>
      </c>
      <c r="D78" s="1">
        <v>636</v>
      </c>
      <c r="E78" s="12" t="s">
        <v>226</v>
      </c>
      <c r="G78" s="1" t="s">
        <v>469</v>
      </c>
      <c r="H78" s="139">
        <v>0</v>
      </c>
      <c r="I78" s="139">
        <v>0</v>
      </c>
      <c r="J78" s="139">
        <f t="shared" si="2"/>
        <v>0</v>
      </c>
      <c r="K78" s="139">
        <v>350</v>
      </c>
      <c r="L78" s="139">
        <f t="shared" si="7"/>
        <v>350</v>
      </c>
    </row>
    <row r="79" spans="1:12" x14ac:dyDescent="0.25">
      <c r="A79" s="21">
        <v>1</v>
      </c>
      <c r="B79" s="21">
        <v>1</v>
      </c>
      <c r="D79" s="1">
        <v>637</v>
      </c>
      <c r="E79" s="12" t="s">
        <v>228</v>
      </c>
      <c r="G79" s="1" t="s">
        <v>43</v>
      </c>
      <c r="H79" s="139">
        <v>30</v>
      </c>
      <c r="I79" s="139">
        <v>0</v>
      </c>
      <c r="J79" s="139">
        <f t="shared" ref="J79:J101" si="8">H79+I79</f>
        <v>30</v>
      </c>
      <c r="K79" s="139">
        <v>0</v>
      </c>
      <c r="L79" s="139">
        <f t="shared" si="7"/>
        <v>30</v>
      </c>
    </row>
    <row r="80" spans="1:12" x14ac:dyDescent="0.25">
      <c r="A80" s="21">
        <v>1</v>
      </c>
      <c r="B80" s="21">
        <v>1</v>
      </c>
      <c r="D80" s="1">
        <v>637</v>
      </c>
      <c r="E80" s="12" t="s">
        <v>236</v>
      </c>
      <c r="G80" s="1" t="s">
        <v>44</v>
      </c>
      <c r="H80" s="139">
        <v>0</v>
      </c>
      <c r="I80" s="139">
        <v>0</v>
      </c>
      <c r="J80" s="139">
        <f t="shared" si="8"/>
        <v>0</v>
      </c>
      <c r="K80" s="139">
        <v>0</v>
      </c>
      <c r="L80" s="139">
        <f t="shared" si="7"/>
        <v>0</v>
      </c>
    </row>
    <row r="81" spans="1:12" x14ac:dyDescent="0.25">
      <c r="A81" s="21">
        <v>1</v>
      </c>
      <c r="B81" s="21">
        <v>1</v>
      </c>
      <c r="D81" s="1">
        <v>637</v>
      </c>
      <c r="E81" s="12" t="s">
        <v>237</v>
      </c>
      <c r="G81" s="1" t="s">
        <v>45</v>
      </c>
      <c r="H81" s="139">
        <v>330</v>
      </c>
      <c r="I81" s="139">
        <v>0</v>
      </c>
      <c r="J81" s="139">
        <f t="shared" si="8"/>
        <v>330</v>
      </c>
      <c r="K81" s="139">
        <v>0</v>
      </c>
      <c r="L81" s="139">
        <f t="shared" si="7"/>
        <v>330</v>
      </c>
    </row>
    <row r="82" spans="1:12" x14ac:dyDescent="0.25">
      <c r="A82" s="21">
        <v>1</v>
      </c>
      <c r="B82" s="21">
        <v>1</v>
      </c>
      <c r="D82" s="1">
        <v>637</v>
      </c>
      <c r="E82" s="12" t="s">
        <v>242</v>
      </c>
      <c r="G82" s="1" t="s">
        <v>46</v>
      </c>
      <c r="H82" s="139">
        <v>200</v>
      </c>
      <c r="I82" s="139">
        <v>0</v>
      </c>
      <c r="J82" s="139">
        <f t="shared" si="8"/>
        <v>200</v>
      </c>
      <c r="K82" s="139">
        <v>0</v>
      </c>
      <c r="L82" s="139">
        <f t="shared" si="7"/>
        <v>200</v>
      </c>
    </row>
    <row r="83" spans="1:12" x14ac:dyDescent="0.25">
      <c r="A83" s="21">
        <v>1</v>
      </c>
      <c r="B83" s="21">
        <v>1</v>
      </c>
      <c r="D83" s="1">
        <v>632</v>
      </c>
      <c r="E83" s="12" t="s">
        <v>225</v>
      </c>
      <c r="G83" s="1" t="s">
        <v>47</v>
      </c>
      <c r="H83" s="139">
        <v>2700</v>
      </c>
      <c r="I83" s="139">
        <v>0</v>
      </c>
      <c r="J83" s="139">
        <f t="shared" si="8"/>
        <v>2700</v>
      </c>
      <c r="K83" s="139">
        <v>800</v>
      </c>
      <c r="L83" s="139">
        <f t="shared" si="7"/>
        <v>3500</v>
      </c>
    </row>
    <row r="84" spans="1:12" x14ac:dyDescent="0.25">
      <c r="A84" s="21">
        <v>1</v>
      </c>
      <c r="B84" s="21">
        <v>1</v>
      </c>
      <c r="D84" s="1">
        <v>632</v>
      </c>
      <c r="E84" s="12" t="s">
        <v>227</v>
      </c>
      <c r="G84" s="1" t="s">
        <v>48</v>
      </c>
      <c r="H84" s="139">
        <v>100</v>
      </c>
      <c r="I84" s="139">
        <v>0</v>
      </c>
      <c r="J84" s="139">
        <f t="shared" si="8"/>
        <v>100</v>
      </c>
      <c r="K84" s="139">
        <v>0</v>
      </c>
      <c r="L84" s="139">
        <f t="shared" si="7"/>
        <v>100</v>
      </c>
    </row>
    <row r="85" spans="1:12" x14ac:dyDescent="0.25">
      <c r="A85" s="21">
        <v>1</v>
      </c>
      <c r="B85" s="21">
        <v>1</v>
      </c>
      <c r="D85" s="1">
        <v>633</v>
      </c>
      <c r="E85" s="12" t="s">
        <v>235</v>
      </c>
      <c r="G85" s="1" t="s">
        <v>49</v>
      </c>
      <c r="H85" s="139">
        <v>1000</v>
      </c>
      <c r="I85" s="139">
        <v>0</v>
      </c>
      <c r="J85" s="139">
        <f t="shared" si="8"/>
        <v>1000</v>
      </c>
      <c r="K85" s="139">
        <v>0</v>
      </c>
      <c r="L85" s="139">
        <f t="shared" si="7"/>
        <v>1000</v>
      </c>
    </row>
    <row r="86" spans="1:12" x14ac:dyDescent="0.25">
      <c r="A86" s="21">
        <v>1</v>
      </c>
      <c r="B86" s="21">
        <v>1</v>
      </c>
      <c r="D86" s="1">
        <v>632</v>
      </c>
      <c r="E86" s="12" t="s">
        <v>227</v>
      </c>
      <c r="G86" s="1" t="s">
        <v>50</v>
      </c>
      <c r="H86" s="139">
        <v>2300</v>
      </c>
      <c r="I86" s="139">
        <v>0</v>
      </c>
      <c r="J86" s="139">
        <f t="shared" si="8"/>
        <v>2300</v>
      </c>
      <c r="K86" s="139">
        <v>0</v>
      </c>
      <c r="L86" s="139">
        <f t="shared" si="7"/>
        <v>2300</v>
      </c>
    </row>
    <row r="87" spans="1:12" x14ac:dyDescent="0.25">
      <c r="A87" s="21">
        <v>1</v>
      </c>
      <c r="B87" s="21">
        <v>1</v>
      </c>
      <c r="D87" s="1">
        <v>633</v>
      </c>
      <c r="E87" s="12" t="s">
        <v>235</v>
      </c>
      <c r="G87" s="1" t="s">
        <v>51</v>
      </c>
      <c r="H87" s="139">
        <v>200</v>
      </c>
      <c r="I87" s="139">
        <v>0</v>
      </c>
      <c r="J87" s="139">
        <f t="shared" si="8"/>
        <v>200</v>
      </c>
      <c r="K87" s="139">
        <v>0</v>
      </c>
      <c r="L87" s="139">
        <f t="shared" si="7"/>
        <v>200</v>
      </c>
    </row>
    <row r="88" spans="1:12" x14ac:dyDescent="0.25">
      <c r="A88" s="21">
        <v>1</v>
      </c>
      <c r="B88" s="21">
        <v>1</v>
      </c>
      <c r="D88" s="1">
        <v>633</v>
      </c>
      <c r="E88" s="12" t="s">
        <v>227</v>
      </c>
      <c r="G88" s="1" t="s">
        <v>52</v>
      </c>
      <c r="H88" s="139">
        <v>500</v>
      </c>
      <c r="I88" s="139">
        <v>0</v>
      </c>
      <c r="J88" s="139">
        <f t="shared" si="8"/>
        <v>500</v>
      </c>
      <c r="K88" s="139">
        <v>0</v>
      </c>
      <c r="L88" s="139">
        <f t="shared" si="7"/>
        <v>500</v>
      </c>
    </row>
    <row r="89" spans="1:12" x14ac:dyDescent="0.25">
      <c r="A89" s="21">
        <v>1</v>
      </c>
      <c r="B89" s="21">
        <v>1</v>
      </c>
      <c r="D89" s="1"/>
      <c r="E89" s="12"/>
      <c r="G89" s="3" t="s">
        <v>53</v>
      </c>
      <c r="H89" s="127">
        <f>SUM(H32:H88)</f>
        <v>205210</v>
      </c>
      <c r="I89" s="127">
        <f>SUM(I32:I88)</f>
        <v>0</v>
      </c>
      <c r="J89" s="127">
        <f>SUM(J32:J88)</f>
        <v>205210</v>
      </c>
      <c r="K89" s="127">
        <f>SUM(K32:K88)</f>
        <v>5950</v>
      </c>
      <c r="L89" s="127">
        <f>SUM(L32:L88)</f>
        <v>211160</v>
      </c>
    </row>
    <row r="90" spans="1:12" x14ac:dyDescent="0.25">
      <c r="A90" s="21">
        <v>1</v>
      </c>
      <c r="B90" s="21">
        <v>1</v>
      </c>
      <c r="D90" s="1">
        <v>637</v>
      </c>
      <c r="E90" s="12" t="s">
        <v>238</v>
      </c>
      <c r="G90" s="1" t="s">
        <v>54</v>
      </c>
      <c r="H90" s="139">
        <v>0</v>
      </c>
      <c r="I90" s="139">
        <v>0</v>
      </c>
      <c r="J90" s="139">
        <f t="shared" si="8"/>
        <v>0</v>
      </c>
      <c r="K90" s="139">
        <v>0</v>
      </c>
      <c r="L90" s="139">
        <f t="shared" ref="L90:L91" si="9">J90+K90</f>
        <v>0</v>
      </c>
    </row>
    <row r="91" spans="1:12" x14ac:dyDescent="0.25">
      <c r="A91" s="21">
        <v>1</v>
      </c>
      <c r="B91" s="21">
        <v>1</v>
      </c>
      <c r="D91" s="1">
        <v>642</v>
      </c>
      <c r="E91" s="12" t="s">
        <v>238</v>
      </c>
      <c r="G91" s="1" t="s">
        <v>55</v>
      </c>
      <c r="H91" s="139">
        <v>0</v>
      </c>
      <c r="I91" s="139">
        <v>0</v>
      </c>
      <c r="J91" s="139">
        <f t="shared" si="8"/>
        <v>0</v>
      </c>
      <c r="K91" s="139">
        <v>0</v>
      </c>
      <c r="L91" s="139">
        <f t="shared" si="9"/>
        <v>0</v>
      </c>
    </row>
    <row r="92" spans="1:12" x14ac:dyDescent="0.25">
      <c r="A92" s="21">
        <v>1</v>
      </c>
      <c r="B92" s="21">
        <v>1</v>
      </c>
      <c r="D92" s="1"/>
      <c r="E92" s="12"/>
      <c r="G92" s="3" t="s">
        <v>79</v>
      </c>
      <c r="H92" s="127">
        <f>SUM(H90:H91)</f>
        <v>0</v>
      </c>
      <c r="I92" s="127">
        <f>SUM(I90:I91)</f>
        <v>0</v>
      </c>
      <c r="J92" s="127">
        <f>SUM(J90:J91)</f>
        <v>0</v>
      </c>
      <c r="K92" s="127">
        <f>SUM(K90:K91)</f>
        <v>0</v>
      </c>
      <c r="L92" s="127">
        <f>SUM(L90:L91)</f>
        <v>0</v>
      </c>
    </row>
    <row r="93" spans="1:12" x14ac:dyDescent="0.25">
      <c r="A93" s="21">
        <v>1</v>
      </c>
      <c r="B93" s="21">
        <v>2</v>
      </c>
      <c r="D93" s="1">
        <v>642</v>
      </c>
      <c r="E93" s="12" t="s">
        <v>235</v>
      </c>
      <c r="G93" s="1" t="s">
        <v>56</v>
      </c>
      <c r="H93" s="139">
        <v>500</v>
      </c>
      <c r="I93" s="139">
        <v>0</v>
      </c>
      <c r="J93" s="139">
        <f t="shared" si="8"/>
        <v>500</v>
      </c>
      <c r="K93" s="139">
        <v>300</v>
      </c>
      <c r="L93" s="139">
        <f t="shared" ref="L93" si="10">J93+K93</f>
        <v>800</v>
      </c>
    </row>
    <row r="94" spans="1:12" x14ac:dyDescent="0.25">
      <c r="A94" s="21">
        <v>1</v>
      </c>
      <c r="B94" s="21">
        <v>2</v>
      </c>
      <c r="D94" s="1"/>
      <c r="E94" s="12"/>
      <c r="G94" s="3" t="s">
        <v>57</v>
      </c>
      <c r="H94" s="127">
        <f>SUM(H93)</f>
        <v>500</v>
      </c>
      <c r="I94" s="127">
        <f>SUM(I93)</f>
        <v>0</v>
      </c>
      <c r="J94" s="127">
        <f>SUM(J93)</f>
        <v>500</v>
      </c>
      <c r="K94" s="127">
        <f>SUM(K93)</f>
        <v>300</v>
      </c>
      <c r="L94" s="127">
        <f>SUM(L93)</f>
        <v>800</v>
      </c>
    </row>
    <row r="95" spans="1:12" x14ac:dyDescent="0.25">
      <c r="A95" s="21">
        <v>1</v>
      </c>
      <c r="B95" s="21">
        <v>3</v>
      </c>
      <c r="D95" s="1">
        <v>637</v>
      </c>
      <c r="E95" s="12" t="s">
        <v>225</v>
      </c>
      <c r="G95" s="1" t="s">
        <v>58</v>
      </c>
      <c r="H95" s="139">
        <v>600</v>
      </c>
      <c r="I95" s="139">
        <v>0</v>
      </c>
      <c r="J95" s="139">
        <f t="shared" si="8"/>
        <v>600</v>
      </c>
      <c r="K95" s="139">
        <v>0</v>
      </c>
      <c r="L95" s="139">
        <f t="shared" ref="L95" si="11">J95+K95</f>
        <v>600</v>
      </c>
    </row>
    <row r="96" spans="1:12" x14ac:dyDescent="0.25">
      <c r="A96" s="21">
        <v>1</v>
      </c>
      <c r="B96" s="21">
        <v>3</v>
      </c>
      <c r="D96" s="1"/>
      <c r="E96" s="12"/>
      <c r="G96" s="4" t="s">
        <v>59</v>
      </c>
      <c r="H96" s="127">
        <f>SUM(H95)</f>
        <v>600</v>
      </c>
      <c r="I96" s="127">
        <f>SUM(I95)</f>
        <v>0</v>
      </c>
      <c r="J96" s="127">
        <f>SUM(J95)</f>
        <v>600</v>
      </c>
      <c r="K96" s="127">
        <f>SUM(K95)</f>
        <v>0</v>
      </c>
      <c r="L96" s="127">
        <f>SUM(L95)</f>
        <v>600</v>
      </c>
    </row>
    <row r="97" spans="1:12" x14ac:dyDescent="0.25">
      <c r="A97" s="21">
        <v>1</v>
      </c>
      <c r="B97" s="21">
        <v>4</v>
      </c>
      <c r="D97" s="1">
        <v>611</v>
      </c>
      <c r="E97" s="12"/>
      <c r="G97" s="1" t="s">
        <v>60</v>
      </c>
      <c r="H97" s="139">
        <v>800</v>
      </c>
      <c r="I97" s="139">
        <v>0</v>
      </c>
      <c r="J97" s="139">
        <f t="shared" si="8"/>
        <v>800</v>
      </c>
      <c r="K97" s="139">
        <v>0</v>
      </c>
      <c r="L97" s="139">
        <f t="shared" ref="L97" si="12">J97+K97</f>
        <v>800</v>
      </c>
    </row>
    <row r="98" spans="1:12" x14ac:dyDescent="0.25">
      <c r="A98" s="21">
        <v>1</v>
      </c>
      <c r="B98" s="21">
        <v>4</v>
      </c>
      <c r="D98" s="1"/>
      <c r="E98" s="12"/>
      <c r="G98" s="4" t="s">
        <v>61</v>
      </c>
      <c r="H98" s="127">
        <f>SUM(H97)</f>
        <v>800</v>
      </c>
      <c r="I98" s="127">
        <f>SUM(I97)</f>
        <v>0</v>
      </c>
      <c r="J98" s="127">
        <f>SUM(J97)</f>
        <v>800</v>
      </c>
      <c r="K98" s="127">
        <f>SUM(K97)</f>
        <v>0</v>
      </c>
      <c r="L98" s="127">
        <f>SUM(L97)</f>
        <v>800</v>
      </c>
    </row>
    <row r="99" spans="1:12" x14ac:dyDescent="0.25">
      <c r="A99" s="21">
        <v>1</v>
      </c>
      <c r="B99" s="21">
        <v>5</v>
      </c>
      <c r="D99" s="1">
        <v>637</v>
      </c>
      <c r="E99" s="12" t="s">
        <v>229</v>
      </c>
      <c r="G99" s="1" t="s">
        <v>62</v>
      </c>
      <c r="H99" s="139">
        <v>1900</v>
      </c>
      <c r="I99" s="139">
        <v>0</v>
      </c>
      <c r="J99" s="139">
        <f t="shared" si="8"/>
        <v>1900</v>
      </c>
      <c r="K99" s="139">
        <v>0</v>
      </c>
      <c r="L99" s="139">
        <f t="shared" ref="L99" si="13">J99+K99</f>
        <v>1900</v>
      </c>
    </row>
    <row r="100" spans="1:12" x14ac:dyDescent="0.25">
      <c r="A100" s="21">
        <v>1</v>
      </c>
      <c r="B100" s="21">
        <v>5</v>
      </c>
      <c r="D100" s="1"/>
      <c r="E100" s="12"/>
      <c r="G100" s="4" t="s">
        <v>63</v>
      </c>
      <c r="H100" s="127">
        <f>SUM(H99)</f>
        <v>1900</v>
      </c>
      <c r="I100" s="127">
        <f>SUM(I99)</f>
        <v>0</v>
      </c>
      <c r="J100" s="127">
        <f>SUM(J99)</f>
        <v>1900</v>
      </c>
      <c r="K100" s="127">
        <f>SUM(K99)</f>
        <v>0</v>
      </c>
      <c r="L100" s="127">
        <f>SUM(L99)</f>
        <v>1900</v>
      </c>
    </row>
    <row r="101" spans="1:12" x14ac:dyDescent="0.25">
      <c r="A101" s="21">
        <v>1</v>
      </c>
      <c r="B101" s="21">
        <v>6</v>
      </c>
      <c r="D101" s="1">
        <v>637</v>
      </c>
      <c r="E101" s="12" t="s">
        <v>240</v>
      </c>
      <c r="G101" s="1" t="s">
        <v>64</v>
      </c>
      <c r="H101" s="139">
        <v>3000</v>
      </c>
      <c r="I101" s="139">
        <v>0</v>
      </c>
      <c r="J101" s="139">
        <f t="shared" si="8"/>
        <v>3000</v>
      </c>
      <c r="K101" s="139">
        <v>0</v>
      </c>
      <c r="L101" s="139">
        <f t="shared" ref="L101" si="14">J101+K101</f>
        <v>3000</v>
      </c>
    </row>
    <row r="102" spans="1:12" x14ac:dyDescent="0.25">
      <c r="A102" s="21">
        <v>1</v>
      </c>
      <c r="B102" s="21">
        <v>6</v>
      </c>
      <c r="D102" s="1"/>
      <c r="E102" s="12"/>
      <c r="G102" s="4" t="s">
        <v>65</v>
      </c>
      <c r="H102" s="127">
        <f>SUM(H101)</f>
        <v>3000</v>
      </c>
      <c r="I102" s="127">
        <f>SUM(I101)</f>
        <v>0</v>
      </c>
      <c r="J102" s="127">
        <f>SUM(J101)</f>
        <v>3000</v>
      </c>
      <c r="K102" s="127">
        <f>SUM(K101)</f>
        <v>0</v>
      </c>
      <c r="L102" s="127">
        <f>SUM(L101)</f>
        <v>3000</v>
      </c>
    </row>
    <row r="103" spans="1:12" x14ac:dyDescent="0.25">
      <c r="A103" s="21"/>
      <c r="B103" s="21"/>
      <c r="D103" s="1"/>
      <c r="E103" s="12"/>
      <c r="G103" s="5" t="s">
        <v>66</v>
      </c>
      <c r="H103" s="128">
        <f>H12+H14+H18+H20+H28+H31+H89+H92+H94+H96+H98+H100+H102</f>
        <v>212856</v>
      </c>
      <c r="I103" s="128">
        <f>I12+I14+I18+I20+I28+I31+I89+I92+I94+I96+I98+I100+I102</f>
        <v>0</v>
      </c>
      <c r="J103" s="128">
        <f>J12+J14+J18+J20+J28+J31+J89+J92+J94+J96+J98+J100+J102</f>
        <v>212856</v>
      </c>
      <c r="K103" s="128">
        <f>K12+K14+K18+K20+K28+K31+K89+K92+K94+K96+K98+K100+K102</f>
        <v>6250</v>
      </c>
      <c r="L103" s="128">
        <f>L12+L14+L18+L20+L28+L31+L89+L92+L94+L96+L98+L100+L102</f>
        <v>219106</v>
      </c>
    </row>
    <row r="104" spans="1:12" x14ac:dyDescent="0.25">
      <c r="A104" s="21">
        <v>10</v>
      </c>
      <c r="B104" s="21">
        <v>1</v>
      </c>
      <c r="D104" s="1">
        <v>632</v>
      </c>
      <c r="E104" s="12" t="s">
        <v>226</v>
      </c>
      <c r="G104" s="1" t="s">
        <v>67</v>
      </c>
      <c r="H104" s="139">
        <v>200</v>
      </c>
      <c r="I104" s="139">
        <v>0</v>
      </c>
      <c r="J104" s="139">
        <f t="shared" ref="J104:J116" si="15">H104+I104</f>
        <v>200</v>
      </c>
      <c r="K104" s="139">
        <v>0</v>
      </c>
      <c r="L104" s="139">
        <f t="shared" ref="L104:L116" si="16">J104+K104</f>
        <v>200</v>
      </c>
    </row>
    <row r="105" spans="1:12" x14ac:dyDescent="0.25">
      <c r="A105" s="21">
        <v>10</v>
      </c>
      <c r="B105" s="21">
        <v>1</v>
      </c>
      <c r="D105" s="1">
        <v>633</v>
      </c>
      <c r="E105" s="12" t="s">
        <v>235</v>
      </c>
      <c r="G105" s="1" t="s">
        <v>68</v>
      </c>
      <c r="H105" s="139">
        <v>4200</v>
      </c>
      <c r="I105" s="139">
        <v>0</v>
      </c>
      <c r="J105" s="139">
        <f t="shared" si="15"/>
        <v>4200</v>
      </c>
      <c r="K105" s="139">
        <v>-2000</v>
      </c>
      <c r="L105" s="139">
        <f t="shared" si="16"/>
        <v>2200</v>
      </c>
    </row>
    <row r="106" spans="1:12" x14ac:dyDescent="0.25">
      <c r="A106" s="21">
        <v>10</v>
      </c>
      <c r="B106" s="21">
        <v>1</v>
      </c>
      <c r="D106" s="1">
        <v>635</v>
      </c>
      <c r="E106" s="12" t="s">
        <v>235</v>
      </c>
      <c r="G106" s="1" t="s">
        <v>250</v>
      </c>
      <c r="H106" s="139">
        <v>200</v>
      </c>
      <c r="I106" s="139">
        <v>0</v>
      </c>
      <c r="J106" s="139">
        <f t="shared" si="15"/>
        <v>200</v>
      </c>
      <c r="K106" s="139">
        <v>0</v>
      </c>
      <c r="L106" s="139">
        <f t="shared" si="16"/>
        <v>200</v>
      </c>
    </row>
    <row r="107" spans="1:12" x14ac:dyDescent="0.25">
      <c r="A107" s="21">
        <v>10</v>
      </c>
      <c r="B107" s="21">
        <v>1</v>
      </c>
      <c r="D107" s="1">
        <v>632</v>
      </c>
      <c r="E107" s="12" t="s">
        <v>225</v>
      </c>
      <c r="G107" s="1" t="s">
        <v>69</v>
      </c>
      <c r="H107" s="139">
        <v>600</v>
      </c>
      <c r="I107" s="139">
        <v>0</v>
      </c>
      <c r="J107" s="139">
        <f t="shared" si="15"/>
        <v>600</v>
      </c>
      <c r="K107" s="139">
        <v>0</v>
      </c>
      <c r="L107" s="139">
        <f t="shared" si="16"/>
        <v>600</v>
      </c>
    </row>
    <row r="108" spans="1:12" x14ac:dyDescent="0.25">
      <c r="A108" s="21">
        <v>10</v>
      </c>
      <c r="B108" s="21">
        <v>1</v>
      </c>
      <c r="D108" s="1">
        <v>632</v>
      </c>
      <c r="E108" s="12" t="s">
        <v>226</v>
      </c>
      <c r="G108" s="1" t="s">
        <v>70</v>
      </c>
      <c r="H108" s="139">
        <v>1000</v>
      </c>
      <c r="I108" s="139">
        <v>0</v>
      </c>
      <c r="J108" s="139">
        <f t="shared" si="15"/>
        <v>1000</v>
      </c>
      <c r="K108" s="139">
        <v>0</v>
      </c>
      <c r="L108" s="139">
        <f t="shared" si="16"/>
        <v>1000</v>
      </c>
    </row>
    <row r="109" spans="1:12" x14ac:dyDescent="0.25">
      <c r="A109" s="21">
        <v>10</v>
      </c>
      <c r="B109" s="21">
        <v>1</v>
      </c>
      <c r="D109" s="1">
        <v>632</v>
      </c>
      <c r="E109" s="12" t="s">
        <v>225</v>
      </c>
      <c r="G109" s="1" t="s">
        <v>71</v>
      </c>
      <c r="H109" s="139">
        <v>400</v>
      </c>
      <c r="I109" s="139">
        <v>0</v>
      </c>
      <c r="J109" s="139">
        <f t="shared" si="15"/>
        <v>400</v>
      </c>
      <c r="K109" s="139">
        <v>0</v>
      </c>
      <c r="L109" s="139">
        <f t="shared" si="16"/>
        <v>400</v>
      </c>
    </row>
    <row r="110" spans="1:12" x14ac:dyDescent="0.25">
      <c r="A110" s="21">
        <v>10</v>
      </c>
      <c r="B110" s="21">
        <v>1</v>
      </c>
      <c r="D110" s="1">
        <v>632</v>
      </c>
      <c r="E110" s="12" t="s">
        <v>226</v>
      </c>
      <c r="G110" s="1" t="s">
        <v>72</v>
      </c>
      <c r="H110" s="139">
        <v>1500</v>
      </c>
      <c r="I110" s="139">
        <v>0</v>
      </c>
      <c r="J110" s="139">
        <f t="shared" si="15"/>
        <v>1500</v>
      </c>
      <c r="K110" s="139">
        <v>0</v>
      </c>
      <c r="L110" s="139">
        <f t="shared" si="16"/>
        <v>1500</v>
      </c>
    </row>
    <row r="111" spans="1:12" x14ac:dyDescent="0.25">
      <c r="A111" s="21">
        <v>10</v>
      </c>
      <c r="B111" s="21">
        <v>1</v>
      </c>
      <c r="D111" s="1">
        <v>632</v>
      </c>
      <c r="E111" s="12" t="s">
        <v>225</v>
      </c>
      <c r="G111" s="1" t="s">
        <v>73</v>
      </c>
      <c r="H111" s="139">
        <v>200</v>
      </c>
      <c r="I111" s="139">
        <v>0</v>
      </c>
      <c r="J111" s="139">
        <f t="shared" si="15"/>
        <v>200</v>
      </c>
      <c r="K111" s="139">
        <v>0</v>
      </c>
      <c r="L111" s="139">
        <f t="shared" si="16"/>
        <v>200</v>
      </c>
    </row>
    <row r="112" spans="1:12" x14ac:dyDescent="0.25">
      <c r="A112" s="21">
        <v>10</v>
      </c>
      <c r="B112" s="21">
        <v>1</v>
      </c>
      <c r="D112" s="1">
        <v>632</v>
      </c>
      <c r="E112" s="12" t="s">
        <v>226</v>
      </c>
      <c r="G112" s="1" t="s">
        <v>74</v>
      </c>
      <c r="H112" s="139">
        <v>1200</v>
      </c>
      <c r="I112" s="139">
        <v>0</v>
      </c>
      <c r="J112" s="139">
        <f t="shared" si="15"/>
        <v>1200</v>
      </c>
      <c r="K112" s="139">
        <v>0</v>
      </c>
      <c r="L112" s="139">
        <f t="shared" si="16"/>
        <v>1200</v>
      </c>
    </row>
    <row r="113" spans="1:12" x14ac:dyDescent="0.25">
      <c r="A113" s="21">
        <v>10</v>
      </c>
      <c r="B113" s="21">
        <v>1</v>
      </c>
      <c r="D113" s="1">
        <v>632</v>
      </c>
      <c r="E113" s="12" t="s">
        <v>225</v>
      </c>
      <c r="G113" s="1" t="s">
        <v>75</v>
      </c>
      <c r="H113" s="139">
        <v>300</v>
      </c>
      <c r="I113" s="139">
        <v>0</v>
      </c>
      <c r="J113" s="139">
        <f t="shared" si="15"/>
        <v>300</v>
      </c>
      <c r="K113" s="139">
        <v>0</v>
      </c>
      <c r="L113" s="139">
        <f t="shared" si="16"/>
        <v>300</v>
      </c>
    </row>
    <row r="114" spans="1:12" x14ac:dyDescent="0.25">
      <c r="A114" s="21">
        <v>10</v>
      </c>
      <c r="B114" s="21">
        <v>1</v>
      </c>
      <c r="D114" s="1">
        <v>632</v>
      </c>
      <c r="E114" s="12" t="s">
        <v>226</v>
      </c>
      <c r="G114" s="1" t="s">
        <v>76</v>
      </c>
      <c r="H114" s="139">
        <v>2000</v>
      </c>
      <c r="I114" s="139">
        <v>0</v>
      </c>
      <c r="J114" s="139">
        <f t="shared" si="15"/>
        <v>2000</v>
      </c>
      <c r="K114" s="139">
        <v>0</v>
      </c>
      <c r="L114" s="139">
        <f t="shared" si="16"/>
        <v>2000</v>
      </c>
    </row>
    <row r="115" spans="1:12" x14ac:dyDescent="0.25">
      <c r="A115" s="21">
        <v>10</v>
      </c>
      <c r="B115" s="21">
        <v>1</v>
      </c>
      <c r="D115" s="1">
        <v>632</v>
      </c>
      <c r="E115" s="12" t="s">
        <v>225</v>
      </c>
      <c r="G115" s="1" t="s">
        <v>77</v>
      </c>
      <c r="H115" s="139">
        <v>150</v>
      </c>
      <c r="I115" s="139">
        <v>0</v>
      </c>
      <c r="J115" s="139">
        <f t="shared" si="15"/>
        <v>150</v>
      </c>
      <c r="K115" s="139">
        <v>0</v>
      </c>
      <c r="L115" s="139">
        <f t="shared" si="16"/>
        <v>150</v>
      </c>
    </row>
    <row r="116" spans="1:12" x14ac:dyDescent="0.25">
      <c r="A116" s="21">
        <v>10</v>
      </c>
      <c r="B116" s="21">
        <v>1</v>
      </c>
      <c r="D116" s="1">
        <v>632</v>
      </c>
      <c r="E116" s="12" t="s">
        <v>226</v>
      </c>
      <c r="G116" s="1" t="s">
        <v>78</v>
      </c>
      <c r="H116" s="139">
        <v>2000</v>
      </c>
      <c r="I116" s="139">
        <v>0</v>
      </c>
      <c r="J116" s="139">
        <f t="shared" si="15"/>
        <v>2000</v>
      </c>
      <c r="K116" s="139">
        <v>0</v>
      </c>
      <c r="L116" s="139">
        <f t="shared" si="16"/>
        <v>2000</v>
      </c>
    </row>
    <row r="117" spans="1:12" x14ac:dyDescent="0.25">
      <c r="A117" s="21">
        <v>10</v>
      </c>
      <c r="B117" s="21">
        <v>1</v>
      </c>
      <c r="D117" s="1"/>
      <c r="E117" s="12"/>
      <c r="G117" s="4" t="s">
        <v>246</v>
      </c>
      <c r="H117" s="127">
        <f>SUM(H104:H116)</f>
        <v>13950</v>
      </c>
      <c r="I117" s="127">
        <f>SUM(I104:I116)</f>
        <v>0</v>
      </c>
      <c r="J117" s="127">
        <f>SUM(J104:J116)</f>
        <v>13950</v>
      </c>
      <c r="K117" s="127">
        <f>SUM(K104:K116)</f>
        <v>-2000</v>
      </c>
      <c r="L117" s="127">
        <f>SUM(L104:L116)</f>
        <v>11950</v>
      </c>
    </row>
    <row r="118" spans="1:12" x14ac:dyDescent="0.25">
      <c r="A118" s="21">
        <v>10</v>
      </c>
      <c r="B118" s="21">
        <v>2</v>
      </c>
      <c r="D118" s="1">
        <v>651</v>
      </c>
      <c r="E118" s="12" t="s">
        <v>226</v>
      </c>
      <c r="G118" s="1" t="s">
        <v>80</v>
      </c>
      <c r="H118" s="139">
        <v>18124</v>
      </c>
      <c r="I118" s="139">
        <v>0</v>
      </c>
      <c r="J118" s="139">
        <f t="shared" ref="J118" si="17">H118+I118</f>
        <v>18124</v>
      </c>
      <c r="K118" s="139">
        <v>0</v>
      </c>
      <c r="L118" s="139">
        <f t="shared" ref="L118" si="18">J118+K118</f>
        <v>18124</v>
      </c>
    </row>
    <row r="119" spans="1:12" x14ac:dyDescent="0.25">
      <c r="A119" s="21">
        <v>10</v>
      </c>
      <c r="B119" s="21">
        <v>2</v>
      </c>
      <c r="D119" s="1"/>
      <c r="E119" s="12"/>
      <c r="G119" s="4" t="s">
        <v>247</v>
      </c>
      <c r="H119" s="127">
        <f>SUM(H118)</f>
        <v>18124</v>
      </c>
      <c r="I119" s="127">
        <f>SUM(I118)</f>
        <v>0</v>
      </c>
      <c r="J119" s="127">
        <f>SUM(J118)</f>
        <v>18124</v>
      </c>
      <c r="K119" s="127">
        <f>SUM(K118)</f>
        <v>0</v>
      </c>
      <c r="L119" s="127">
        <f>SUM(L118)</f>
        <v>18124</v>
      </c>
    </row>
    <row r="120" spans="1:12" x14ac:dyDescent="0.25">
      <c r="A120" s="21">
        <v>10</v>
      </c>
      <c r="B120" s="21">
        <v>2</v>
      </c>
      <c r="D120" s="1">
        <v>821</v>
      </c>
      <c r="E120" s="12" t="s">
        <v>229</v>
      </c>
      <c r="G120" s="1" t="s">
        <v>81</v>
      </c>
      <c r="H120" s="139">
        <v>27916</v>
      </c>
      <c r="I120" s="139">
        <v>0</v>
      </c>
      <c r="J120" s="139">
        <f t="shared" ref="J120" si="19">H120+I120</f>
        <v>27916</v>
      </c>
      <c r="K120" s="139">
        <v>0</v>
      </c>
      <c r="L120" s="139">
        <f t="shared" ref="L120" si="20">J120+K120</f>
        <v>27916</v>
      </c>
    </row>
    <row r="121" spans="1:12" x14ac:dyDescent="0.25">
      <c r="A121" s="21">
        <v>10</v>
      </c>
      <c r="B121" s="21">
        <v>2</v>
      </c>
      <c r="D121" s="1"/>
      <c r="E121" s="12"/>
      <c r="G121" s="4" t="s">
        <v>248</v>
      </c>
      <c r="H121" s="127">
        <f>SUM(H120)</f>
        <v>27916</v>
      </c>
      <c r="I121" s="127">
        <f>SUM(I120)</f>
        <v>0</v>
      </c>
      <c r="J121" s="127">
        <f>SUM(J120)</f>
        <v>27916</v>
      </c>
      <c r="K121" s="127">
        <f>SUM(K120)</f>
        <v>0</v>
      </c>
      <c r="L121" s="127">
        <f>SUM(L120)</f>
        <v>27916</v>
      </c>
    </row>
    <row r="122" spans="1:12" x14ac:dyDescent="0.25">
      <c r="A122" s="21">
        <v>10</v>
      </c>
      <c r="B122" s="21">
        <v>3</v>
      </c>
      <c r="D122" s="1">
        <v>637</v>
      </c>
      <c r="E122" s="12" t="s">
        <v>229</v>
      </c>
      <c r="G122" s="1" t="s">
        <v>82</v>
      </c>
      <c r="H122" s="139">
        <v>0</v>
      </c>
      <c r="I122" s="139">
        <v>0</v>
      </c>
      <c r="J122" s="139">
        <f t="shared" ref="J122" si="21">H122+I122</f>
        <v>0</v>
      </c>
      <c r="K122" s="139">
        <v>0</v>
      </c>
      <c r="L122" s="139">
        <f t="shared" ref="L122" si="22">J122+K122</f>
        <v>0</v>
      </c>
    </row>
    <row r="123" spans="1:12" x14ac:dyDescent="0.25">
      <c r="A123" s="21">
        <v>10</v>
      </c>
      <c r="B123" s="21">
        <v>3</v>
      </c>
      <c r="D123" s="1"/>
      <c r="E123" s="12"/>
      <c r="G123" s="4" t="s">
        <v>249</v>
      </c>
      <c r="H123" s="127">
        <f>SUM(H122:H122)</f>
        <v>0</v>
      </c>
      <c r="I123" s="127">
        <f>SUM(I122:I122)</f>
        <v>0</v>
      </c>
      <c r="J123" s="127">
        <f>SUM(J122:J122)</f>
        <v>0</v>
      </c>
      <c r="K123" s="127">
        <f>SUM(K122:K122)</f>
        <v>0</v>
      </c>
      <c r="L123" s="127">
        <f>SUM(L122:L122)</f>
        <v>0</v>
      </c>
    </row>
    <row r="124" spans="1:12" x14ac:dyDescent="0.25">
      <c r="A124" s="21">
        <v>10</v>
      </c>
      <c r="B124" s="21">
        <v>3</v>
      </c>
      <c r="D124" s="1">
        <v>711</v>
      </c>
      <c r="E124" s="12" t="s">
        <v>225</v>
      </c>
      <c r="G124" s="1" t="s">
        <v>83</v>
      </c>
      <c r="H124" s="139">
        <v>0</v>
      </c>
      <c r="I124" s="139">
        <v>0</v>
      </c>
      <c r="J124" s="139">
        <f t="shared" ref="J124:J126" si="23">H124+I124</f>
        <v>0</v>
      </c>
      <c r="K124" s="139">
        <v>0</v>
      </c>
      <c r="L124" s="139">
        <f t="shared" ref="L124:L126" si="24">J124+K124</f>
        <v>0</v>
      </c>
    </row>
    <row r="125" spans="1:12" x14ac:dyDescent="0.25">
      <c r="A125" s="21">
        <v>10</v>
      </c>
      <c r="B125" s="21">
        <v>3</v>
      </c>
      <c r="D125" s="1">
        <v>716</v>
      </c>
      <c r="E125" s="12"/>
      <c r="G125" s="1" t="s">
        <v>85</v>
      </c>
      <c r="H125" s="139">
        <v>0</v>
      </c>
      <c r="I125" s="139">
        <v>0</v>
      </c>
      <c r="J125" s="139">
        <f t="shared" si="23"/>
        <v>0</v>
      </c>
      <c r="K125" s="139">
        <v>0</v>
      </c>
      <c r="L125" s="139">
        <f t="shared" si="24"/>
        <v>0</v>
      </c>
    </row>
    <row r="126" spans="1:12" x14ac:dyDescent="0.25">
      <c r="A126" s="21">
        <v>10</v>
      </c>
      <c r="B126" s="21">
        <v>3</v>
      </c>
      <c r="D126" s="1">
        <v>717</v>
      </c>
      <c r="E126" s="12" t="s">
        <v>225</v>
      </c>
      <c r="G126" s="1" t="s">
        <v>84</v>
      </c>
      <c r="H126" s="139">
        <v>0</v>
      </c>
      <c r="I126" s="139">
        <v>0</v>
      </c>
      <c r="J126" s="139">
        <f t="shared" si="23"/>
        <v>0</v>
      </c>
      <c r="K126" s="139">
        <v>0</v>
      </c>
      <c r="L126" s="139">
        <f t="shared" si="24"/>
        <v>0</v>
      </c>
    </row>
    <row r="127" spans="1:12" x14ac:dyDescent="0.25">
      <c r="A127" s="21">
        <v>10</v>
      </c>
      <c r="B127" s="21">
        <v>3</v>
      </c>
      <c r="D127" s="1"/>
      <c r="E127" s="12"/>
      <c r="G127" s="6" t="s">
        <v>147</v>
      </c>
      <c r="H127" s="129">
        <f>SUM(H124:H126)</f>
        <v>0</v>
      </c>
      <c r="I127" s="129">
        <f>SUM(I124:I126)</f>
        <v>0</v>
      </c>
      <c r="J127" s="129">
        <f>SUM(J124:J126)</f>
        <v>0</v>
      </c>
      <c r="K127" s="129">
        <f>SUM(K124:K126)</f>
        <v>0</v>
      </c>
      <c r="L127" s="129">
        <f>SUM(L124:L126)</f>
        <v>0</v>
      </c>
    </row>
    <row r="128" spans="1:12" x14ac:dyDescent="0.25">
      <c r="A128" s="21">
        <v>11</v>
      </c>
      <c r="B128" s="21">
        <v>1</v>
      </c>
      <c r="D128" s="1">
        <v>611</v>
      </c>
      <c r="E128" s="12"/>
      <c r="G128" s="1" t="s">
        <v>94</v>
      </c>
      <c r="H128" s="139">
        <v>1500</v>
      </c>
      <c r="I128" s="139">
        <v>0</v>
      </c>
      <c r="J128" s="139">
        <f t="shared" ref="J128:J135" si="25">H128+I128</f>
        <v>1500</v>
      </c>
      <c r="K128" s="139">
        <v>0</v>
      </c>
      <c r="L128" s="139">
        <f t="shared" ref="L128:L135" si="26">J128+K128</f>
        <v>1500</v>
      </c>
    </row>
    <row r="129" spans="1:12" x14ac:dyDescent="0.25">
      <c r="A129" s="21">
        <v>11</v>
      </c>
      <c r="B129" s="21">
        <v>1</v>
      </c>
      <c r="D129" s="1">
        <v>623</v>
      </c>
      <c r="E129" s="12"/>
      <c r="G129" s="1" t="s">
        <v>95</v>
      </c>
      <c r="H129" s="139">
        <v>0</v>
      </c>
      <c r="I129" s="139">
        <v>0</v>
      </c>
      <c r="J129" s="139">
        <f t="shared" si="25"/>
        <v>0</v>
      </c>
      <c r="K129" s="139">
        <v>0</v>
      </c>
      <c r="L129" s="139">
        <f t="shared" si="26"/>
        <v>0</v>
      </c>
    </row>
    <row r="130" spans="1:12" x14ac:dyDescent="0.25">
      <c r="A130" s="21">
        <v>11</v>
      </c>
      <c r="B130" s="21">
        <v>1</v>
      </c>
      <c r="D130" s="1">
        <v>625</v>
      </c>
      <c r="E130" s="12" t="s">
        <v>225</v>
      </c>
      <c r="G130" s="1" t="s">
        <v>86</v>
      </c>
      <c r="H130" s="139">
        <v>0</v>
      </c>
      <c r="I130" s="139">
        <v>0</v>
      </c>
      <c r="J130" s="139">
        <f t="shared" si="25"/>
        <v>0</v>
      </c>
      <c r="K130" s="139">
        <v>0</v>
      </c>
      <c r="L130" s="139">
        <f t="shared" si="26"/>
        <v>0</v>
      </c>
    </row>
    <row r="131" spans="1:12" x14ac:dyDescent="0.25">
      <c r="A131" s="21">
        <v>11</v>
      </c>
      <c r="B131" s="21">
        <v>1</v>
      </c>
      <c r="D131" s="1">
        <v>625</v>
      </c>
      <c r="E131" s="12" t="s">
        <v>226</v>
      </c>
      <c r="G131" s="1" t="s">
        <v>87</v>
      </c>
      <c r="H131" s="139">
        <v>0</v>
      </c>
      <c r="I131" s="139">
        <v>0</v>
      </c>
      <c r="J131" s="139">
        <f t="shared" si="25"/>
        <v>0</v>
      </c>
      <c r="K131" s="139">
        <v>0</v>
      </c>
      <c r="L131" s="139">
        <f t="shared" si="26"/>
        <v>0</v>
      </c>
    </row>
    <row r="132" spans="1:12" x14ac:dyDescent="0.25">
      <c r="A132" s="21">
        <v>11</v>
      </c>
      <c r="B132" s="21">
        <v>1</v>
      </c>
      <c r="D132" s="1">
        <v>625</v>
      </c>
      <c r="E132" s="12" t="s">
        <v>227</v>
      </c>
      <c r="G132" s="1" t="s">
        <v>88</v>
      </c>
      <c r="H132" s="139">
        <v>0</v>
      </c>
      <c r="I132" s="139">
        <v>0</v>
      </c>
      <c r="J132" s="139">
        <f t="shared" si="25"/>
        <v>0</v>
      </c>
      <c r="K132" s="139">
        <v>0</v>
      </c>
      <c r="L132" s="139">
        <f t="shared" si="26"/>
        <v>0</v>
      </c>
    </row>
    <row r="133" spans="1:12" x14ac:dyDescent="0.25">
      <c r="A133" s="21">
        <v>11</v>
      </c>
      <c r="B133" s="21">
        <v>1</v>
      </c>
      <c r="D133" s="1">
        <v>625</v>
      </c>
      <c r="E133" s="12" t="s">
        <v>228</v>
      </c>
      <c r="G133" s="1" t="s">
        <v>89</v>
      </c>
      <c r="H133" s="139">
        <v>0</v>
      </c>
      <c r="I133" s="139">
        <v>0</v>
      </c>
      <c r="J133" s="139">
        <f t="shared" si="25"/>
        <v>0</v>
      </c>
      <c r="K133" s="139">
        <v>0</v>
      </c>
      <c r="L133" s="139">
        <f t="shared" si="26"/>
        <v>0</v>
      </c>
    </row>
    <row r="134" spans="1:12" x14ac:dyDescent="0.25">
      <c r="A134" s="21">
        <v>11</v>
      </c>
      <c r="B134" s="21">
        <v>1</v>
      </c>
      <c r="D134" s="1">
        <v>625</v>
      </c>
      <c r="E134" s="12" t="s">
        <v>229</v>
      </c>
      <c r="G134" s="1" t="s">
        <v>90</v>
      </c>
      <c r="H134" s="139">
        <v>0</v>
      </c>
      <c r="I134" s="139">
        <v>0</v>
      </c>
      <c r="J134" s="139">
        <f t="shared" si="25"/>
        <v>0</v>
      </c>
      <c r="K134" s="139">
        <v>0</v>
      </c>
      <c r="L134" s="139">
        <f t="shared" si="26"/>
        <v>0</v>
      </c>
    </row>
    <row r="135" spans="1:12" x14ac:dyDescent="0.25">
      <c r="A135" s="21">
        <v>11</v>
      </c>
      <c r="B135" s="21">
        <v>1</v>
      </c>
      <c r="D135" s="1">
        <v>625</v>
      </c>
      <c r="E135" s="12" t="s">
        <v>230</v>
      </c>
      <c r="G135" s="1" t="s">
        <v>91</v>
      </c>
      <c r="H135" s="139">
        <v>0</v>
      </c>
      <c r="I135" s="139">
        <v>0</v>
      </c>
      <c r="J135" s="139">
        <f t="shared" si="25"/>
        <v>0</v>
      </c>
      <c r="K135" s="139">
        <v>0</v>
      </c>
      <c r="L135" s="139">
        <f t="shared" si="26"/>
        <v>0</v>
      </c>
    </row>
    <row r="136" spans="1:12" x14ac:dyDescent="0.25">
      <c r="A136" s="21">
        <v>11</v>
      </c>
      <c r="B136" s="21">
        <v>1</v>
      </c>
      <c r="D136" s="1"/>
      <c r="E136" s="12"/>
      <c r="G136" s="4" t="s">
        <v>101</v>
      </c>
      <c r="H136" s="127">
        <f>SUM(H128:H135)</f>
        <v>1500</v>
      </c>
      <c r="I136" s="127">
        <f>SUM(I128:I135)</f>
        <v>0</v>
      </c>
      <c r="J136" s="127">
        <f>SUM(J128:J135)</f>
        <v>1500</v>
      </c>
      <c r="K136" s="127">
        <f>SUM(K128:K135)</f>
        <v>0</v>
      </c>
      <c r="L136" s="127">
        <f>SUM(L128:L135)</f>
        <v>1500</v>
      </c>
    </row>
    <row r="137" spans="1:12" x14ac:dyDescent="0.25">
      <c r="A137" s="21">
        <v>11</v>
      </c>
      <c r="B137" s="21">
        <v>1</v>
      </c>
      <c r="D137" s="1">
        <v>611</v>
      </c>
      <c r="E137" s="12"/>
      <c r="G137" s="1" t="s">
        <v>92</v>
      </c>
      <c r="H137" s="139">
        <v>300</v>
      </c>
      <c r="I137" s="139">
        <v>0</v>
      </c>
      <c r="J137" s="139">
        <f t="shared" ref="J137:J144" si="27">H137+I137</f>
        <v>300</v>
      </c>
      <c r="K137" s="139">
        <v>0</v>
      </c>
      <c r="L137" s="139">
        <f t="shared" ref="L137:L143" si="28">J137+K137</f>
        <v>300</v>
      </c>
    </row>
    <row r="138" spans="1:12" x14ac:dyDescent="0.25">
      <c r="A138" s="21">
        <v>11</v>
      </c>
      <c r="B138" s="21">
        <v>1</v>
      </c>
      <c r="D138" s="1">
        <v>623</v>
      </c>
      <c r="E138" s="12"/>
      <c r="G138" s="1" t="s">
        <v>93</v>
      </c>
      <c r="H138" s="139">
        <v>0</v>
      </c>
      <c r="I138" s="139">
        <v>0</v>
      </c>
      <c r="J138" s="139">
        <f t="shared" si="27"/>
        <v>0</v>
      </c>
      <c r="K138" s="139">
        <v>0</v>
      </c>
      <c r="L138" s="139">
        <f t="shared" si="28"/>
        <v>0</v>
      </c>
    </row>
    <row r="139" spans="1:12" x14ac:dyDescent="0.25">
      <c r="A139" s="21">
        <v>11</v>
      </c>
      <c r="B139" s="21">
        <v>1</v>
      </c>
      <c r="D139" s="1">
        <v>625</v>
      </c>
      <c r="E139" s="12" t="s">
        <v>225</v>
      </c>
      <c r="G139" s="1" t="s">
        <v>96</v>
      </c>
      <c r="H139" s="139">
        <v>0</v>
      </c>
      <c r="I139" s="139">
        <v>0</v>
      </c>
      <c r="J139" s="139">
        <f t="shared" si="27"/>
        <v>0</v>
      </c>
      <c r="K139" s="139">
        <v>0</v>
      </c>
      <c r="L139" s="139">
        <f t="shared" si="28"/>
        <v>0</v>
      </c>
    </row>
    <row r="140" spans="1:12" x14ac:dyDescent="0.25">
      <c r="A140" s="21">
        <v>11</v>
      </c>
      <c r="B140" s="21">
        <v>1</v>
      </c>
      <c r="D140" s="1">
        <v>625</v>
      </c>
      <c r="E140" s="12" t="s">
        <v>226</v>
      </c>
      <c r="G140" s="1" t="s">
        <v>97</v>
      </c>
      <c r="H140" s="139">
        <v>0</v>
      </c>
      <c r="I140" s="139">
        <v>0</v>
      </c>
      <c r="J140" s="139">
        <f t="shared" si="27"/>
        <v>0</v>
      </c>
      <c r="K140" s="139">
        <v>0</v>
      </c>
      <c r="L140" s="139">
        <f t="shared" si="28"/>
        <v>0</v>
      </c>
    </row>
    <row r="141" spans="1:12" x14ac:dyDescent="0.25">
      <c r="A141" s="21">
        <v>11</v>
      </c>
      <c r="B141" s="21">
        <v>1</v>
      </c>
      <c r="D141" s="1">
        <v>625</v>
      </c>
      <c r="E141" s="12" t="s">
        <v>227</v>
      </c>
      <c r="G141" s="1" t="s">
        <v>98</v>
      </c>
      <c r="H141" s="139">
        <v>0</v>
      </c>
      <c r="I141" s="139">
        <v>0</v>
      </c>
      <c r="J141" s="139">
        <f t="shared" si="27"/>
        <v>0</v>
      </c>
      <c r="K141" s="139">
        <v>0</v>
      </c>
      <c r="L141" s="139">
        <f t="shared" si="28"/>
        <v>0</v>
      </c>
    </row>
    <row r="142" spans="1:12" x14ac:dyDescent="0.25">
      <c r="A142" s="21">
        <v>11</v>
      </c>
      <c r="B142" s="21">
        <v>1</v>
      </c>
      <c r="D142" s="1">
        <v>625</v>
      </c>
      <c r="E142" s="12" t="s">
        <v>228</v>
      </c>
      <c r="G142" s="1" t="s">
        <v>99</v>
      </c>
      <c r="H142" s="139">
        <v>0</v>
      </c>
      <c r="I142" s="139">
        <v>0</v>
      </c>
      <c r="J142" s="139">
        <f t="shared" si="27"/>
        <v>0</v>
      </c>
      <c r="K142" s="139">
        <v>0</v>
      </c>
      <c r="L142" s="139">
        <f t="shared" si="28"/>
        <v>0</v>
      </c>
    </row>
    <row r="143" spans="1:12" x14ac:dyDescent="0.25">
      <c r="A143" s="21">
        <v>11</v>
      </c>
      <c r="B143" s="21">
        <v>1</v>
      </c>
      <c r="D143" s="1">
        <v>611</v>
      </c>
      <c r="E143" s="12" t="s">
        <v>472</v>
      </c>
      <c r="G143" s="1" t="s">
        <v>475</v>
      </c>
      <c r="H143" s="139">
        <v>0</v>
      </c>
      <c r="I143" s="139">
        <v>0</v>
      </c>
      <c r="J143" s="139">
        <f t="shared" si="27"/>
        <v>0</v>
      </c>
      <c r="K143" s="161">
        <v>1400</v>
      </c>
      <c r="L143" s="139">
        <f t="shared" si="28"/>
        <v>1400</v>
      </c>
    </row>
    <row r="144" spans="1:12" x14ac:dyDescent="0.25">
      <c r="A144" s="21">
        <v>11</v>
      </c>
      <c r="B144" s="21">
        <v>1</v>
      </c>
      <c r="D144" s="1">
        <v>611</v>
      </c>
      <c r="E144" s="12" t="s">
        <v>474</v>
      </c>
      <c r="G144" s="1" t="s">
        <v>100</v>
      </c>
      <c r="H144" s="139">
        <v>0</v>
      </c>
      <c r="I144" s="139">
        <v>0</v>
      </c>
      <c r="J144" s="139">
        <f t="shared" si="27"/>
        <v>0</v>
      </c>
      <c r="K144" s="161">
        <v>200</v>
      </c>
      <c r="L144" s="139">
        <f>J144+K144</f>
        <v>200</v>
      </c>
    </row>
    <row r="145" spans="1:12" x14ac:dyDescent="0.25">
      <c r="A145" s="21">
        <v>11</v>
      </c>
      <c r="B145" s="21">
        <v>1</v>
      </c>
      <c r="D145" s="1"/>
      <c r="E145" s="12"/>
      <c r="G145" s="4" t="s">
        <v>124</v>
      </c>
      <c r="H145" s="127">
        <f>SUM(H137:H144)</f>
        <v>300</v>
      </c>
      <c r="I145" s="127">
        <f>SUM(I137:I144)</f>
        <v>0</v>
      </c>
      <c r="J145" s="127">
        <f>SUM(J137:J144)</f>
        <v>300</v>
      </c>
      <c r="K145" s="127">
        <f>SUM(K137:K144)</f>
        <v>1600</v>
      </c>
      <c r="L145" s="127">
        <f>SUM(L137:L144)</f>
        <v>1900</v>
      </c>
    </row>
    <row r="146" spans="1:12" x14ac:dyDescent="0.25">
      <c r="A146" s="21">
        <v>11</v>
      </c>
      <c r="B146" s="21">
        <v>1</v>
      </c>
      <c r="D146" s="1">
        <v>611</v>
      </c>
      <c r="E146" s="12"/>
      <c r="G146" s="1" t="s">
        <v>102</v>
      </c>
      <c r="H146" s="139">
        <v>0</v>
      </c>
      <c r="I146" s="139">
        <v>0</v>
      </c>
      <c r="J146" s="139">
        <f t="shared" ref="J146" si="29">H146+I146</f>
        <v>0</v>
      </c>
      <c r="K146" s="139">
        <v>0</v>
      </c>
      <c r="L146" s="139">
        <f>J146+K146</f>
        <v>0</v>
      </c>
    </row>
    <row r="147" spans="1:12" x14ac:dyDescent="0.25">
      <c r="A147" s="21">
        <v>11</v>
      </c>
      <c r="B147" s="21">
        <v>1</v>
      </c>
      <c r="D147" s="1"/>
      <c r="E147" s="12"/>
      <c r="G147" s="4" t="s">
        <v>123</v>
      </c>
      <c r="H147" s="127">
        <f>SUM(H146)</f>
        <v>0</v>
      </c>
      <c r="I147" s="127">
        <f>SUM(I146)</f>
        <v>0</v>
      </c>
      <c r="J147" s="127">
        <f>SUM(J146)</f>
        <v>0</v>
      </c>
      <c r="K147" s="127">
        <f>SUM(K146)</f>
        <v>0</v>
      </c>
      <c r="L147" s="127">
        <f>SUM(L146)</f>
        <v>0</v>
      </c>
    </row>
    <row r="148" spans="1:12" x14ac:dyDescent="0.25">
      <c r="A148" s="21">
        <v>11</v>
      </c>
      <c r="B148" s="21">
        <v>2</v>
      </c>
      <c r="D148" s="1">
        <v>637</v>
      </c>
      <c r="E148" s="12" t="s">
        <v>238</v>
      </c>
      <c r="G148" s="15" t="s">
        <v>243</v>
      </c>
      <c r="H148" s="139">
        <v>8500</v>
      </c>
      <c r="I148" s="139">
        <v>0</v>
      </c>
      <c r="J148" s="139">
        <f t="shared" ref="J148" si="30">H148+I148</f>
        <v>8500</v>
      </c>
      <c r="K148" s="139">
        <v>0</v>
      </c>
      <c r="L148" s="139">
        <f>J148+K148</f>
        <v>8500</v>
      </c>
    </row>
    <row r="149" spans="1:12" x14ac:dyDescent="0.25">
      <c r="A149" s="21">
        <v>11</v>
      </c>
      <c r="B149" s="21">
        <v>2</v>
      </c>
      <c r="D149" s="1"/>
      <c r="E149" s="12"/>
      <c r="G149" s="4" t="s">
        <v>244</v>
      </c>
      <c r="H149" s="127">
        <f>SUM(H148)</f>
        <v>8500</v>
      </c>
      <c r="I149" s="127">
        <f>SUM(I148)</f>
        <v>0</v>
      </c>
      <c r="J149" s="127">
        <f>SUM(J148)</f>
        <v>8500</v>
      </c>
      <c r="K149" s="127">
        <f>SUM(K148)</f>
        <v>0</v>
      </c>
      <c r="L149" s="127">
        <f>SUM(L148)</f>
        <v>8500</v>
      </c>
    </row>
    <row r="150" spans="1:12" x14ac:dyDescent="0.25">
      <c r="A150" s="21">
        <v>11</v>
      </c>
      <c r="B150" s="21">
        <v>3</v>
      </c>
      <c r="D150" s="1">
        <v>637</v>
      </c>
      <c r="E150" s="12" t="s">
        <v>235</v>
      </c>
      <c r="G150" s="1" t="s">
        <v>103</v>
      </c>
      <c r="H150" s="139">
        <v>200</v>
      </c>
      <c r="I150" s="139">
        <v>0</v>
      </c>
      <c r="J150" s="139">
        <f t="shared" ref="J150:J152" si="31">H150+I150</f>
        <v>200</v>
      </c>
      <c r="K150" s="139">
        <v>0</v>
      </c>
      <c r="L150" s="139">
        <f>J150+K150</f>
        <v>200</v>
      </c>
    </row>
    <row r="151" spans="1:12" x14ac:dyDescent="0.25">
      <c r="A151" s="21">
        <v>11</v>
      </c>
      <c r="B151" s="21">
        <v>3</v>
      </c>
      <c r="D151" s="1">
        <v>642</v>
      </c>
      <c r="E151" s="12" t="s">
        <v>240</v>
      </c>
      <c r="G151" s="1" t="s">
        <v>104</v>
      </c>
      <c r="H151" s="139">
        <v>200</v>
      </c>
      <c r="I151" s="139">
        <v>0</v>
      </c>
      <c r="J151" s="139">
        <f t="shared" si="31"/>
        <v>200</v>
      </c>
      <c r="K151" s="139">
        <v>0</v>
      </c>
      <c r="L151" s="139">
        <f>J151+K151</f>
        <v>200</v>
      </c>
    </row>
    <row r="152" spans="1:12" x14ac:dyDescent="0.25">
      <c r="A152" s="21">
        <v>11</v>
      </c>
      <c r="B152" s="21">
        <v>3</v>
      </c>
      <c r="D152" s="1">
        <v>642</v>
      </c>
      <c r="E152" s="12" t="s">
        <v>240</v>
      </c>
      <c r="G152" s="1" t="s">
        <v>105</v>
      </c>
      <c r="H152" s="139">
        <v>200</v>
      </c>
      <c r="I152" s="139">
        <v>0</v>
      </c>
      <c r="J152" s="139">
        <f t="shared" si="31"/>
        <v>200</v>
      </c>
      <c r="K152" s="139">
        <v>0</v>
      </c>
      <c r="L152" s="139">
        <f>J152+K152</f>
        <v>200</v>
      </c>
    </row>
    <row r="153" spans="1:12" x14ac:dyDescent="0.25">
      <c r="A153" s="21">
        <v>11</v>
      </c>
      <c r="B153" s="21">
        <v>3</v>
      </c>
      <c r="D153" s="1"/>
      <c r="E153" s="12"/>
      <c r="G153" s="4" t="s">
        <v>122</v>
      </c>
      <c r="H153" s="127">
        <f>SUM(H150:H152)</f>
        <v>600</v>
      </c>
      <c r="I153" s="127">
        <f>SUM(I150:I152)</f>
        <v>0</v>
      </c>
      <c r="J153" s="127">
        <f>SUM(J150:J152)</f>
        <v>600</v>
      </c>
      <c r="K153" s="127">
        <f>SUM(K150:K152)</f>
        <v>0</v>
      </c>
      <c r="L153" s="127">
        <f>SUM(L150:L152)</f>
        <v>600</v>
      </c>
    </row>
    <row r="154" spans="1:12" x14ac:dyDescent="0.25">
      <c r="A154" s="21">
        <v>2</v>
      </c>
      <c r="B154" s="21">
        <v>1</v>
      </c>
      <c r="D154" s="1">
        <v>611</v>
      </c>
      <c r="E154" s="12"/>
      <c r="G154" s="1" t="s">
        <v>106</v>
      </c>
      <c r="H154" s="139">
        <v>2200</v>
      </c>
      <c r="I154" s="139">
        <v>0</v>
      </c>
      <c r="J154" s="139">
        <f t="shared" ref="J154:J168" si="32">H154+I154</f>
        <v>2200</v>
      </c>
      <c r="K154" s="139">
        <v>0</v>
      </c>
      <c r="L154" s="139">
        <f t="shared" ref="L154:L168" si="33">J154+K154</f>
        <v>2200</v>
      </c>
    </row>
    <row r="155" spans="1:12" x14ac:dyDescent="0.25">
      <c r="A155" s="21">
        <v>2</v>
      </c>
      <c r="B155" s="21">
        <v>1</v>
      </c>
      <c r="D155" s="1">
        <v>623</v>
      </c>
      <c r="E155" s="12"/>
      <c r="G155" s="1" t="s">
        <v>107</v>
      </c>
      <c r="H155" s="139">
        <v>150</v>
      </c>
      <c r="I155" s="139">
        <v>0</v>
      </c>
      <c r="J155" s="139">
        <f t="shared" si="32"/>
        <v>150</v>
      </c>
      <c r="K155" s="139">
        <v>0</v>
      </c>
      <c r="L155" s="139">
        <f t="shared" si="33"/>
        <v>150</v>
      </c>
    </row>
    <row r="156" spans="1:12" x14ac:dyDescent="0.25">
      <c r="A156" s="21">
        <v>2</v>
      </c>
      <c r="B156" s="21">
        <v>1</v>
      </c>
      <c r="D156" s="1">
        <v>625</v>
      </c>
      <c r="E156" s="12" t="s">
        <v>225</v>
      </c>
      <c r="G156" s="1" t="s">
        <v>108</v>
      </c>
      <c r="H156" s="139">
        <v>20</v>
      </c>
      <c r="I156" s="139">
        <v>0</v>
      </c>
      <c r="J156" s="139">
        <f t="shared" si="32"/>
        <v>20</v>
      </c>
      <c r="K156" s="139">
        <v>0</v>
      </c>
      <c r="L156" s="139">
        <f t="shared" si="33"/>
        <v>20</v>
      </c>
    </row>
    <row r="157" spans="1:12" x14ac:dyDescent="0.25">
      <c r="A157" s="21">
        <v>2</v>
      </c>
      <c r="B157" s="21">
        <v>1</v>
      </c>
      <c r="D157" s="1">
        <v>625</v>
      </c>
      <c r="E157" s="12" t="s">
        <v>226</v>
      </c>
      <c r="G157" s="1" t="s">
        <v>109</v>
      </c>
      <c r="H157" s="139">
        <v>220</v>
      </c>
      <c r="I157" s="139">
        <v>0</v>
      </c>
      <c r="J157" s="139">
        <f t="shared" si="32"/>
        <v>220</v>
      </c>
      <c r="K157" s="139">
        <v>0</v>
      </c>
      <c r="L157" s="139">
        <f t="shared" si="33"/>
        <v>220</v>
      </c>
    </row>
    <row r="158" spans="1:12" x14ac:dyDescent="0.25">
      <c r="A158" s="21">
        <v>2</v>
      </c>
      <c r="B158" s="21">
        <v>1</v>
      </c>
      <c r="D158" s="1">
        <v>625</v>
      </c>
      <c r="E158" s="12" t="s">
        <v>227</v>
      </c>
      <c r="G158" s="1" t="s">
        <v>110</v>
      </c>
      <c r="H158" s="139">
        <v>10</v>
      </c>
      <c r="I158" s="139">
        <v>0</v>
      </c>
      <c r="J158" s="139">
        <f t="shared" si="32"/>
        <v>10</v>
      </c>
      <c r="K158" s="139">
        <v>0</v>
      </c>
      <c r="L158" s="139">
        <f t="shared" si="33"/>
        <v>10</v>
      </c>
    </row>
    <row r="159" spans="1:12" x14ac:dyDescent="0.25">
      <c r="A159" s="21">
        <v>2</v>
      </c>
      <c r="B159" s="21">
        <v>1</v>
      </c>
      <c r="D159" s="1">
        <v>625</v>
      </c>
      <c r="E159" s="12" t="s">
        <v>228</v>
      </c>
      <c r="G159" s="1" t="s">
        <v>111</v>
      </c>
      <c r="H159" s="139">
        <v>45</v>
      </c>
      <c r="I159" s="139">
        <v>0</v>
      </c>
      <c r="J159" s="139">
        <f t="shared" si="32"/>
        <v>45</v>
      </c>
      <c r="K159" s="139">
        <v>0</v>
      </c>
      <c r="L159" s="139">
        <f t="shared" si="33"/>
        <v>45</v>
      </c>
    </row>
    <row r="160" spans="1:12" x14ac:dyDescent="0.25">
      <c r="A160" s="21">
        <v>2</v>
      </c>
      <c r="B160" s="21">
        <v>1</v>
      </c>
      <c r="D160" s="1">
        <v>625</v>
      </c>
      <c r="E160" s="12" t="s">
        <v>229</v>
      </c>
      <c r="G160" s="1" t="s">
        <v>112</v>
      </c>
      <c r="H160" s="139">
        <v>15</v>
      </c>
      <c r="I160" s="139">
        <v>0</v>
      </c>
      <c r="J160" s="139">
        <f t="shared" si="32"/>
        <v>15</v>
      </c>
      <c r="K160" s="139">
        <v>0</v>
      </c>
      <c r="L160" s="139">
        <f t="shared" si="33"/>
        <v>15</v>
      </c>
    </row>
    <row r="161" spans="1:12" x14ac:dyDescent="0.25">
      <c r="A161" s="21">
        <v>2</v>
      </c>
      <c r="B161" s="21">
        <v>1</v>
      </c>
      <c r="D161" s="1">
        <v>625</v>
      </c>
      <c r="E161" s="12" t="s">
        <v>230</v>
      </c>
      <c r="G161" s="1" t="s">
        <v>113</v>
      </c>
      <c r="H161" s="139">
        <v>90</v>
      </c>
      <c r="I161" s="139">
        <v>0</v>
      </c>
      <c r="J161" s="139">
        <f t="shared" si="32"/>
        <v>90</v>
      </c>
      <c r="K161" s="139">
        <v>0</v>
      </c>
      <c r="L161" s="139">
        <f t="shared" si="33"/>
        <v>90</v>
      </c>
    </row>
    <row r="162" spans="1:12" x14ac:dyDescent="0.25">
      <c r="A162" s="21">
        <v>2</v>
      </c>
      <c r="B162" s="21">
        <v>1</v>
      </c>
      <c r="D162" s="1">
        <v>633</v>
      </c>
      <c r="E162" s="12" t="s">
        <v>235</v>
      </c>
      <c r="G162" s="1" t="s">
        <v>114</v>
      </c>
      <c r="H162" s="139">
        <v>0</v>
      </c>
      <c r="I162" s="139">
        <v>0</v>
      </c>
      <c r="J162" s="139">
        <f t="shared" si="32"/>
        <v>0</v>
      </c>
      <c r="K162" s="139">
        <v>0</v>
      </c>
      <c r="L162" s="139">
        <f t="shared" si="33"/>
        <v>0</v>
      </c>
    </row>
    <row r="163" spans="1:12" x14ac:dyDescent="0.25">
      <c r="A163" s="21">
        <v>2</v>
      </c>
      <c r="B163" s="21">
        <v>1</v>
      </c>
      <c r="D163" s="1">
        <v>633</v>
      </c>
      <c r="E163" s="12" t="s">
        <v>235</v>
      </c>
      <c r="G163" s="1" t="s">
        <v>115</v>
      </c>
      <c r="H163" s="139">
        <v>600</v>
      </c>
      <c r="I163" s="139">
        <v>0</v>
      </c>
      <c r="J163" s="139">
        <f t="shared" si="32"/>
        <v>600</v>
      </c>
      <c r="K163" s="139">
        <v>0</v>
      </c>
      <c r="L163" s="139">
        <f t="shared" si="33"/>
        <v>600</v>
      </c>
    </row>
    <row r="164" spans="1:12" x14ac:dyDescent="0.25">
      <c r="A164" s="21">
        <v>2</v>
      </c>
      <c r="B164" s="21">
        <v>1</v>
      </c>
      <c r="D164" s="1">
        <v>641</v>
      </c>
      <c r="E164" s="12" t="s">
        <v>225</v>
      </c>
      <c r="G164" s="1" t="s">
        <v>116</v>
      </c>
      <c r="H164" s="139">
        <v>0</v>
      </c>
      <c r="I164" s="139">
        <v>0</v>
      </c>
      <c r="J164" s="139">
        <f t="shared" si="32"/>
        <v>0</v>
      </c>
      <c r="K164" s="139">
        <v>0</v>
      </c>
      <c r="L164" s="139">
        <f t="shared" si="33"/>
        <v>0</v>
      </c>
    </row>
    <row r="165" spans="1:12" x14ac:dyDescent="0.25">
      <c r="A165" s="21">
        <v>2</v>
      </c>
      <c r="B165" s="21">
        <v>1</v>
      </c>
      <c r="D165" s="1">
        <v>641</v>
      </c>
      <c r="E165" s="12" t="s">
        <v>231</v>
      </c>
      <c r="G165" s="1" t="s">
        <v>119</v>
      </c>
      <c r="H165" s="139">
        <v>200</v>
      </c>
      <c r="I165" s="139">
        <v>0</v>
      </c>
      <c r="J165" s="139">
        <f t="shared" si="32"/>
        <v>200</v>
      </c>
      <c r="K165" s="139">
        <v>0</v>
      </c>
      <c r="L165" s="139">
        <f t="shared" si="33"/>
        <v>200</v>
      </c>
    </row>
    <row r="166" spans="1:12" x14ac:dyDescent="0.25">
      <c r="A166" s="21">
        <v>2</v>
      </c>
      <c r="B166" s="21">
        <v>1</v>
      </c>
      <c r="D166" s="1">
        <v>642</v>
      </c>
      <c r="E166" s="12" t="s">
        <v>226</v>
      </c>
      <c r="G166" s="1" t="s">
        <v>117</v>
      </c>
      <c r="H166" s="139">
        <v>1500</v>
      </c>
      <c r="I166" s="139">
        <v>0</v>
      </c>
      <c r="J166" s="139">
        <f t="shared" si="32"/>
        <v>1500</v>
      </c>
      <c r="K166" s="161">
        <v>200</v>
      </c>
      <c r="L166" s="139">
        <f t="shared" si="33"/>
        <v>1700</v>
      </c>
    </row>
    <row r="167" spans="1:12" x14ac:dyDescent="0.25">
      <c r="A167" s="21">
        <v>2</v>
      </c>
      <c r="B167" s="21">
        <v>1</v>
      </c>
      <c r="D167" s="1">
        <v>642</v>
      </c>
      <c r="E167" s="12" t="s">
        <v>226</v>
      </c>
      <c r="G167" s="1" t="s">
        <v>118</v>
      </c>
      <c r="H167" s="139">
        <v>200</v>
      </c>
      <c r="I167" s="139">
        <v>0</v>
      </c>
      <c r="J167" s="139">
        <f t="shared" si="32"/>
        <v>200</v>
      </c>
      <c r="K167" s="139">
        <v>0</v>
      </c>
      <c r="L167" s="139">
        <f t="shared" si="33"/>
        <v>200</v>
      </c>
    </row>
    <row r="168" spans="1:12" x14ac:dyDescent="0.25">
      <c r="A168" s="21">
        <v>2</v>
      </c>
      <c r="B168" s="21">
        <v>1</v>
      </c>
      <c r="D168" s="1">
        <v>641</v>
      </c>
      <c r="E168" s="12" t="s">
        <v>225</v>
      </c>
      <c r="G168" s="1" t="s">
        <v>120</v>
      </c>
      <c r="H168" s="139">
        <v>3700</v>
      </c>
      <c r="I168" s="139">
        <v>0</v>
      </c>
      <c r="J168" s="139">
        <f t="shared" si="32"/>
        <v>3700</v>
      </c>
      <c r="K168" s="139">
        <v>0</v>
      </c>
      <c r="L168" s="139">
        <f t="shared" si="33"/>
        <v>3700</v>
      </c>
    </row>
    <row r="169" spans="1:12" x14ac:dyDescent="0.25">
      <c r="A169" s="21">
        <v>2</v>
      </c>
      <c r="B169" s="21">
        <v>1</v>
      </c>
      <c r="D169" s="1"/>
      <c r="E169" s="12"/>
      <c r="G169" s="4" t="s">
        <v>121</v>
      </c>
      <c r="H169" s="127">
        <f>SUM(H154:H168)</f>
        <v>8950</v>
      </c>
      <c r="I169" s="127">
        <f>SUM(I154:I168)</f>
        <v>0</v>
      </c>
      <c r="J169" s="127">
        <f>SUM(J154:J168)</f>
        <v>8950</v>
      </c>
      <c r="K169" s="127">
        <f>SUM(K154:K168)</f>
        <v>200</v>
      </c>
      <c r="L169" s="127">
        <f>SUM(L154:L168)</f>
        <v>9150</v>
      </c>
    </row>
    <row r="170" spans="1:12" x14ac:dyDescent="0.25">
      <c r="A170" s="21">
        <v>2</v>
      </c>
      <c r="B170" s="21">
        <v>2</v>
      </c>
      <c r="D170" s="1">
        <v>633</v>
      </c>
      <c r="E170" s="12" t="s">
        <v>235</v>
      </c>
      <c r="G170" s="1" t="s">
        <v>125</v>
      </c>
      <c r="H170" s="139">
        <v>0</v>
      </c>
      <c r="I170" s="139">
        <v>0</v>
      </c>
      <c r="J170" s="139">
        <f t="shared" ref="J170:J171" si="34">H170+I170</f>
        <v>0</v>
      </c>
      <c r="K170" s="139">
        <v>0</v>
      </c>
      <c r="L170" s="139">
        <f>J170+K170</f>
        <v>0</v>
      </c>
    </row>
    <row r="171" spans="1:12" x14ac:dyDescent="0.25">
      <c r="A171" s="21">
        <v>2</v>
      </c>
      <c r="B171" s="21">
        <v>2</v>
      </c>
      <c r="D171" s="1">
        <v>635</v>
      </c>
      <c r="E171" s="12" t="s">
        <v>228</v>
      </c>
      <c r="G171" s="1" t="s">
        <v>126</v>
      </c>
      <c r="H171" s="139">
        <v>500</v>
      </c>
      <c r="I171" s="139">
        <v>0</v>
      </c>
      <c r="J171" s="139">
        <f t="shared" si="34"/>
        <v>500</v>
      </c>
      <c r="K171" s="139">
        <v>0</v>
      </c>
      <c r="L171" s="139">
        <f>J171+K171</f>
        <v>500</v>
      </c>
    </row>
    <row r="172" spans="1:12" x14ac:dyDescent="0.25">
      <c r="A172" s="21">
        <v>2</v>
      </c>
      <c r="B172" s="21">
        <v>2</v>
      </c>
      <c r="D172" s="1"/>
      <c r="E172" s="12"/>
      <c r="G172" s="4" t="s">
        <v>127</v>
      </c>
      <c r="H172" s="127">
        <f>SUM(H170:H171)</f>
        <v>500</v>
      </c>
      <c r="I172" s="127">
        <f>SUM(I170:I171)</f>
        <v>0</v>
      </c>
      <c r="J172" s="127">
        <f>SUM(J170:J171)</f>
        <v>500</v>
      </c>
      <c r="K172" s="127">
        <f>SUM(K170:K171)</f>
        <v>0</v>
      </c>
      <c r="L172" s="127">
        <f>SUM(L170:L171)</f>
        <v>500</v>
      </c>
    </row>
    <row r="173" spans="1:12" x14ac:dyDescent="0.25">
      <c r="A173" s="21">
        <v>2</v>
      </c>
      <c r="B173" s="21">
        <v>2</v>
      </c>
      <c r="D173" s="1">
        <v>633</v>
      </c>
      <c r="E173" s="12" t="s">
        <v>231</v>
      </c>
      <c r="G173" s="1" t="s">
        <v>128</v>
      </c>
      <c r="H173" s="139">
        <v>1000</v>
      </c>
      <c r="I173" s="139">
        <v>0</v>
      </c>
      <c r="J173" s="139">
        <f t="shared" ref="J173" si="35">H173+I173</f>
        <v>1000</v>
      </c>
      <c r="K173" s="139">
        <v>0</v>
      </c>
      <c r="L173" s="139">
        <f>J173+K173</f>
        <v>1000</v>
      </c>
    </row>
    <row r="174" spans="1:12" x14ac:dyDescent="0.25">
      <c r="A174" s="21">
        <v>2</v>
      </c>
      <c r="B174" s="21">
        <v>2</v>
      </c>
      <c r="D174" s="1"/>
      <c r="E174" s="12"/>
      <c r="G174" s="4" t="s">
        <v>129</v>
      </c>
      <c r="H174" s="127">
        <f>SUM(H173)</f>
        <v>1000</v>
      </c>
      <c r="I174" s="127">
        <f>SUM(I173)</f>
        <v>0</v>
      </c>
      <c r="J174" s="127">
        <f>SUM(J173)</f>
        <v>1000</v>
      </c>
      <c r="K174" s="127">
        <f>SUM(K173)</f>
        <v>0</v>
      </c>
      <c r="L174" s="127">
        <f>SUM(L173)</f>
        <v>1000</v>
      </c>
    </row>
    <row r="175" spans="1:12" x14ac:dyDescent="0.25">
      <c r="A175" s="21">
        <v>2</v>
      </c>
      <c r="B175" s="21">
        <v>3</v>
      </c>
      <c r="D175" s="1">
        <v>632</v>
      </c>
      <c r="E175" s="12" t="s">
        <v>225</v>
      </c>
      <c r="G175" s="1" t="s">
        <v>130</v>
      </c>
      <c r="H175" s="139">
        <v>1200</v>
      </c>
      <c r="I175" s="139">
        <v>0</v>
      </c>
      <c r="J175" s="139">
        <f t="shared" ref="J175:J179" si="36">H175+I175</f>
        <v>1200</v>
      </c>
      <c r="K175" s="139">
        <v>0</v>
      </c>
      <c r="L175" s="139">
        <f>J175+K175</f>
        <v>1200</v>
      </c>
    </row>
    <row r="176" spans="1:12" x14ac:dyDescent="0.25">
      <c r="A176" s="21">
        <v>2</v>
      </c>
      <c r="B176" s="21">
        <v>3</v>
      </c>
      <c r="D176" s="1">
        <v>632</v>
      </c>
      <c r="E176" s="12" t="s">
        <v>226</v>
      </c>
      <c r="G176" s="1" t="s">
        <v>131</v>
      </c>
      <c r="H176" s="139">
        <v>700</v>
      </c>
      <c r="I176" s="139">
        <v>0</v>
      </c>
      <c r="J176" s="139">
        <f t="shared" si="36"/>
        <v>700</v>
      </c>
      <c r="K176" s="139">
        <v>0</v>
      </c>
      <c r="L176" s="139">
        <f>J176+K176</f>
        <v>700</v>
      </c>
    </row>
    <row r="177" spans="1:12" x14ac:dyDescent="0.25">
      <c r="A177" s="21">
        <v>2</v>
      </c>
      <c r="B177" s="21">
        <v>3</v>
      </c>
      <c r="D177" s="1">
        <v>633</v>
      </c>
      <c r="E177" s="12" t="s">
        <v>235</v>
      </c>
      <c r="G177" s="1" t="s">
        <v>132</v>
      </c>
      <c r="H177" s="139">
        <v>200</v>
      </c>
      <c r="I177" s="139">
        <v>0</v>
      </c>
      <c r="J177" s="139">
        <f t="shared" si="36"/>
        <v>200</v>
      </c>
      <c r="K177" s="139">
        <v>0</v>
      </c>
      <c r="L177" s="139">
        <f>J177+K177</f>
        <v>200</v>
      </c>
    </row>
    <row r="178" spans="1:12" x14ac:dyDescent="0.25">
      <c r="A178" s="21">
        <v>2</v>
      </c>
      <c r="B178" s="21">
        <v>3</v>
      </c>
      <c r="D178" s="1">
        <v>635</v>
      </c>
      <c r="E178" s="12" t="s">
        <v>225</v>
      </c>
      <c r="G178" s="1" t="s">
        <v>133</v>
      </c>
      <c r="H178" s="139">
        <v>1500</v>
      </c>
      <c r="I178" s="139">
        <v>0</v>
      </c>
      <c r="J178" s="139">
        <f t="shared" si="36"/>
        <v>1500</v>
      </c>
      <c r="K178" s="139">
        <v>-1000</v>
      </c>
      <c r="L178" s="139">
        <f>J178+K178</f>
        <v>500</v>
      </c>
    </row>
    <row r="179" spans="1:12" x14ac:dyDescent="0.25">
      <c r="A179" s="21">
        <v>2</v>
      </c>
      <c r="B179" s="21">
        <v>3</v>
      </c>
      <c r="D179" s="1">
        <v>632</v>
      </c>
      <c r="E179" s="12" t="s">
        <v>225</v>
      </c>
      <c r="G179" s="1" t="s">
        <v>134</v>
      </c>
      <c r="H179" s="139">
        <v>2500</v>
      </c>
      <c r="I179" s="139">
        <v>0</v>
      </c>
      <c r="J179" s="139">
        <f t="shared" si="36"/>
        <v>2500</v>
      </c>
      <c r="K179" s="139">
        <v>0</v>
      </c>
      <c r="L179" s="139">
        <f>J179+K179</f>
        <v>2500</v>
      </c>
    </row>
    <row r="180" spans="1:12" x14ac:dyDescent="0.25">
      <c r="A180" s="21">
        <v>2</v>
      </c>
      <c r="B180" s="21">
        <v>3</v>
      </c>
      <c r="D180" s="1"/>
      <c r="E180" s="12"/>
      <c r="G180" s="4" t="s">
        <v>135</v>
      </c>
      <c r="H180" s="127">
        <f>SUM(H175:H179)</f>
        <v>6100</v>
      </c>
      <c r="I180" s="127">
        <f>SUM(I175:I179)</f>
        <v>0</v>
      </c>
      <c r="J180" s="127">
        <f>SUM(J175:J179)</f>
        <v>6100</v>
      </c>
      <c r="K180" s="127">
        <f>SUM(K175:K179)</f>
        <v>-1000</v>
      </c>
      <c r="L180" s="127">
        <f>SUM(L175:L179)</f>
        <v>5100</v>
      </c>
    </row>
    <row r="181" spans="1:12" x14ac:dyDescent="0.25">
      <c r="A181" s="21">
        <v>2</v>
      </c>
      <c r="B181" s="21">
        <v>4</v>
      </c>
      <c r="D181" s="1">
        <v>632</v>
      </c>
      <c r="E181" s="12" t="s">
        <v>225</v>
      </c>
      <c r="G181" s="1" t="s">
        <v>136</v>
      </c>
      <c r="H181" s="139">
        <v>3000</v>
      </c>
      <c r="I181" s="139">
        <v>0</v>
      </c>
      <c r="J181" s="139">
        <f t="shared" ref="J181:J183" si="37">H181+I181</f>
        <v>3000</v>
      </c>
      <c r="K181" s="139">
        <v>0</v>
      </c>
      <c r="L181" s="139">
        <f>J181+K181</f>
        <v>3000</v>
      </c>
    </row>
    <row r="182" spans="1:12" x14ac:dyDescent="0.25">
      <c r="A182" s="21">
        <v>2</v>
      </c>
      <c r="B182" s="21">
        <v>4</v>
      </c>
      <c r="D182" s="1">
        <v>632</v>
      </c>
      <c r="E182" s="12" t="s">
        <v>226</v>
      </c>
      <c r="G182" s="1" t="s">
        <v>137</v>
      </c>
      <c r="H182" s="139">
        <v>200</v>
      </c>
      <c r="I182" s="139">
        <v>0</v>
      </c>
      <c r="J182" s="139">
        <f t="shared" si="37"/>
        <v>200</v>
      </c>
      <c r="K182" s="139">
        <v>0</v>
      </c>
      <c r="L182" s="139">
        <f>J182+K182</f>
        <v>200</v>
      </c>
    </row>
    <row r="183" spans="1:12" x14ac:dyDescent="0.25">
      <c r="A183" s="21">
        <v>2</v>
      </c>
      <c r="B183" s="21">
        <v>4</v>
      </c>
      <c r="D183" s="1">
        <v>635</v>
      </c>
      <c r="E183" s="12" t="s">
        <v>235</v>
      </c>
      <c r="G183" s="1" t="s">
        <v>138</v>
      </c>
      <c r="H183" s="139">
        <v>3700</v>
      </c>
      <c r="I183" s="139">
        <v>-3000</v>
      </c>
      <c r="J183" s="139">
        <f t="shared" si="37"/>
        <v>700</v>
      </c>
      <c r="K183" s="139">
        <v>1000</v>
      </c>
      <c r="L183" s="139">
        <f>J183+K183</f>
        <v>1700</v>
      </c>
    </row>
    <row r="184" spans="1:12" x14ac:dyDescent="0.25">
      <c r="A184" s="21">
        <v>2</v>
      </c>
      <c r="B184" s="21">
        <v>4</v>
      </c>
      <c r="D184" s="1"/>
      <c r="E184" s="12"/>
      <c r="G184" s="4" t="s">
        <v>139</v>
      </c>
      <c r="H184" s="127">
        <f>SUM(H181:H183)</f>
        <v>6900</v>
      </c>
      <c r="I184" s="127">
        <f>SUM(I181:I183)</f>
        <v>-3000</v>
      </c>
      <c r="J184" s="127">
        <f>SUM(J181:J183)</f>
        <v>3900</v>
      </c>
      <c r="K184" s="127">
        <f>SUM(K181:K183)</f>
        <v>1000</v>
      </c>
      <c r="L184" s="127">
        <f>SUM(L181:L183)</f>
        <v>4900</v>
      </c>
    </row>
    <row r="185" spans="1:12" x14ac:dyDescent="0.25">
      <c r="A185" s="21">
        <v>2</v>
      </c>
      <c r="B185" s="21">
        <v>5</v>
      </c>
      <c r="D185" s="1">
        <v>632</v>
      </c>
      <c r="E185" s="12" t="s">
        <v>225</v>
      </c>
      <c r="G185" s="1" t="s">
        <v>140</v>
      </c>
      <c r="H185" s="139">
        <v>300</v>
      </c>
      <c r="I185" s="139">
        <v>0</v>
      </c>
      <c r="J185" s="139">
        <f t="shared" ref="J185:J187" si="38">H185+I185</f>
        <v>300</v>
      </c>
      <c r="K185" s="139">
        <v>0</v>
      </c>
      <c r="L185" s="139">
        <f>J185+K185</f>
        <v>300</v>
      </c>
    </row>
    <row r="186" spans="1:12" x14ac:dyDescent="0.25">
      <c r="A186" s="21">
        <v>2</v>
      </c>
      <c r="B186" s="21">
        <v>5</v>
      </c>
      <c r="D186" s="1">
        <v>632</v>
      </c>
      <c r="E186" s="12" t="s">
        <v>226</v>
      </c>
      <c r="G186" s="1" t="s">
        <v>141</v>
      </c>
      <c r="H186" s="139">
        <v>200</v>
      </c>
      <c r="I186" s="139">
        <v>0</v>
      </c>
      <c r="J186" s="139">
        <f t="shared" si="38"/>
        <v>200</v>
      </c>
      <c r="K186" s="139">
        <v>0</v>
      </c>
      <c r="L186" s="139">
        <f>J186+K186</f>
        <v>200</v>
      </c>
    </row>
    <row r="187" spans="1:12" x14ac:dyDescent="0.25">
      <c r="A187" s="21">
        <v>2</v>
      </c>
      <c r="B187" s="21">
        <v>5</v>
      </c>
      <c r="D187" s="1">
        <v>633</v>
      </c>
      <c r="E187" s="12" t="s">
        <v>235</v>
      </c>
      <c r="G187" s="1" t="s">
        <v>142</v>
      </c>
      <c r="H187" s="139">
        <v>300</v>
      </c>
      <c r="I187" s="139">
        <v>0</v>
      </c>
      <c r="J187" s="139">
        <f t="shared" si="38"/>
        <v>300</v>
      </c>
      <c r="K187" s="139">
        <v>100</v>
      </c>
      <c r="L187" s="139">
        <f>J187+K187</f>
        <v>400</v>
      </c>
    </row>
    <row r="188" spans="1:12" x14ac:dyDescent="0.25">
      <c r="A188" s="21">
        <v>2</v>
      </c>
      <c r="B188" s="21">
        <v>5</v>
      </c>
      <c r="D188" s="1">
        <v>635</v>
      </c>
      <c r="E188" s="12" t="s">
        <v>235</v>
      </c>
      <c r="G188" s="1" t="s">
        <v>143</v>
      </c>
      <c r="H188" s="139">
        <v>2000</v>
      </c>
      <c r="I188" s="139">
        <v>0</v>
      </c>
      <c r="J188" s="139">
        <f>H188+I188</f>
        <v>2000</v>
      </c>
      <c r="K188" s="161">
        <v>500</v>
      </c>
      <c r="L188" s="139">
        <f>J188+K188</f>
        <v>2500</v>
      </c>
    </row>
    <row r="189" spans="1:12" x14ac:dyDescent="0.25">
      <c r="A189" s="21">
        <v>2</v>
      </c>
      <c r="B189" s="21">
        <v>5</v>
      </c>
      <c r="D189" s="1"/>
      <c r="E189" s="12"/>
      <c r="G189" s="4" t="s">
        <v>144</v>
      </c>
      <c r="H189" s="127">
        <f>SUM(H185:H188)</f>
        <v>2800</v>
      </c>
      <c r="I189" s="127">
        <f>SUM(I185:I188)</f>
        <v>0</v>
      </c>
      <c r="J189" s="127">
        <f>SUM(J185:J188)</f>
        <v>2800</v>
      </c>
      <c r="K189" s="127">
        <f>SUM(K185:K188)</f>
        <v>600</v>
      </c>
      <c r="L189" s="127">
        <f>SUM(L185:L188)</f>
        <v>3400</v>
      </c>
    </row>
    <row r="190" spans="1:12" x14ac:dyDescent="0.25">
      <c r="A190" s="21">
        <v>2</v>
      </c>
      <c r="B190" s="21">
        <v>5</v>
      </c>
      <c r="D190" s="1">
        <v>717</v>
      </c>
      <c r="E190" s="12" t="s">
        <v>225</v>
      </c>
      <c r="G190" s="1" t="s">
        <v>145</v>
      </c>
      <c r="H190" s="139">
        <v>0</v>
      </c>
      <c r="I190" s="139">
        <v>0</v>
      </c>
      <c r="J190" s="139">
        <f t="shared" ref="J190:J191" si="39">H190+I190</f>
        <v>0</v>
      </c>
      <c r="K190" s="139">
        <v>0</v>
      </c>
      <c r="L190" s="139">
        <f>J190+K190</f>
        <v>0</v>
      </c>
    </row>
    <row r="191" spans="1:12" x14ac:dyDescent="0.25">
      <c r="A191" s="21">
        <v>2</v>
      </c>
      <c r="B191" s="21">
        <v>5</v>
      </c>
      <c r="D191" s="1">
        <v>717</v>
      </c>
      <c r="E191" s="12" t="s">
        <v>225</v>
      </c>
      <c r="G191" s="1" t="s">
        <v>146</v>
      </c>
      <c r="H191" s="142">
        <v>10000</v>
      </c>
      <c r="I191" s="139">
        <v>0</v>
      </c>
      <c r="J191" s="139">
        <f t="shared" si="39"/>
        <v>10000</v>
      </c>
      <c r="K191" s="139">
        <v>-10000</v>
      </c>
      <c r="L191" s="139">
        <f>J191+K191</f>
        <v>0</v>
      </c>
    </row>
    <row r="192" spans="1:12" x14ac:dyDescent="0.25">
      <c r="A192" s="21">
        <v>2</v>
      </c>
      <c r="B192" s="21">
        <v>5</v>
      </c>
      <c r="D192" s="1"/>
      <c r="E192" s="12"/>
      <c r="G192" s="6" t="s">
        <v>148</v>
      </c>
      <c r="H192" s="129">
        <f>SUM(H190:H191)</f>
        <v>10000</v>
      </c>
      <c r="I192" s="129">
        <f>SUM(I190:I191)</f>
        <v>0</v>
      </c>
      <c r="J192" s="129">
        <f>SUM(J190:J191)</f>
        <v>10000</v>
      </c>
      <c r="K192" s="129">
        <f>SUM(K190:K191)</f>
        <v>-10000</v>
      </c>
      <c r="L192" s="129">
        <f>SUM(L190:L191)</f>
        <v>0</v>
      </c>
    </row>
    <row r="193" spans="1:12" x14ac:dyDescent="0.25">
      <c r="A193" s="21">
        <v>3</v>
      </c>
      <c r="B193" s="21">
        <v>1</v>
      </c>
      <c r="D193" s="1">
        <v>633</v>
      </c>
      <c r="E193" s="12" t="s">
        <v>228</v>
      </c>
      <c r="G193" s="1" t="s">
        <v>149</v>
      </c>
      <c r="H193" s="139">
        <v>300</v>
      </c>
      <c r="I193" s="139">
        <v>0</v>
      </c>
      <c r="J193" s="139">
        <f t="shared" ref="J193:J198" si="40">H193+I193</f>
        <v>300</v>
      </c>
      <c r="K193" s="139">
        <v>0</v>
      </c>
      <c r="L193" s="139">
        <f t="shared" ref="L193:L198" si="41">J193+K193</f>
        <v>300</v>
      </c>
    </row>
    <row r="194" spans="1:12" x14ac:dyDescent="0.25">
      <c r="A194" s="21">
        <v>3</v>
      </c>
      <c r="B194" s="21">
        <v>1</v>
      </c>
      <c r="D194" s="1">
        <v>633</v>
      </c>
      <c r="E194" s="12" t="s">
        <v>231</v>
      </c>
      <c r="G194" s="1" t="s">
        <v>150</v>
      </c>
      <c r="H194" s="139">
        <v>0</v>
      </c>
      <c r="I194" s="139">
        <v>0</v>
      </c>
      <c r="J194" s="139">
        <f t="shared" si="40"/>
        <v>0</v>
      </c>
      <c r="K194" s="139">
        <v>0</v>
      </c>
      <c r="L194" s="139">
        <f t="shared" si="41"/>
        <v>0</v>
      </c>
    </row>
    <row r="195" spans="1:12" x14ac:dyDescent="0.25">
      <c r="A195" s="21">
        <v>3</v>
      </c>
      <c r="B195" s="21">
        <v>1</v>
      </c>
      <c r="D195" s="1">
        <v>634</v>
      </c>
      <c r="E195" s="12" t="s">
        <v>225</v>
      </c>
      <c r="G195" s="1" t="s">
        <v>151</v>
      </c>
      <c r="H195" s="139">
        <v>0</v>
      </c>
      <c r="I195" s="139">
        <v>0</v>
      </c>
      <c r="J195" s="139">
        <f t="shared" si="40"/>
        <v>0</v>
      </c>
      <c r="K195" s="139">
        <v>0</v>
      </c>
      <c r="L195" s="139">
        <f t="shared" si="41"/>
        <v>0</v>
      </c>
    </row>
    <row r="196" spans="1:12" x14ac:dyDescent="0.25">
      <c r="A196" s="21">
        <v>3</v>
      </c>
      <c r="B196" s="21">
        <v>1</v>
      </c>
      <c r="D196" s="1">
        <v>637</v>
      </c>
      <c r="E196" s="12" t="s">
        <v>228</v>
      </c>
      <c r="G196" s="1" t="s">
        <v>152</v>
      </c>
      <c r="H196" s="139">
        <v>1000</v>
      </c>
      <c r="I196" s="139">
        <v>0</v>
      </c>
      <c r="J196" s="139">
        <f t="shared" si="40"/>
        <v>1000</v>
      </c>
      <c r="K196" s="139">
        <v>0</v>
      </c>
      <c r="L196" s="139">
        <f t="shared" si="41"/>
        <v>1000</v>
      </c>
    </row>
    <row r="197" spans="1:12" x14ac:dyDescent="0.25">
      <c r="A197" s="21">
        <v>3</v>
      </c>
      <c r="B197" s="21">
        <v>1</v>
      </c>
      <c r="D197" s="1">
        <v>637</v>
      </c>
      <c r="E197" s="12" t="s">
        <v>241</v>
      </c>
      <c r="G197" s="1" t="s">
        <v>153</v>
      </c>
      <c r="H197" s="139">
        <v>0</v>
      </c>
      <c r="I197" s="139">
        <v>0</v>
      </c>
      <c r="J197" s="139">
        <f t="shared" si="40"/>
        <v>0</v>
      </c>
      <c r="K197" s="139">
        <v>0</v>
      </c>
      <c r="L197" s="139">
        <f t="shared" si="41"/>
        <v>0</v>
      </c>
    </row>
    <row r="198" spans="1:12" x14ac:dyDescent="0.25">
      <c r="A198" s="21">
        <v>3</v>
      </c>
      <c r="B198" s="21">
        <v>1</v>
      </c>
      <c r="D198" s="1">
        <v>642</v>
      </c>
      <c r="E198" s="12" t="s">
        <v>235</v>
      </c>
      <c r="G198" s="1" t="s">
        <v>154</v>
      </c>
      <c r="H198" s="139">
        <v>0</v>
      </c>
      <c r="I198" s="139">
        <v>0</v>
      </c>
      <c r="J198" s="139">
        <f t="shared" si="40"/>
        <v>0</v>
      </c>
      <c r="K198" s="139">
        <v>0</v>
      </c>
      <c r="L198" s="139">
        <f t="shared" si="41"/>
        <v>0</v>
      </c>
    </row>
    <row r="199" spans="1:12" x14ac:dyDescent="0.25">
      <c r="A199" s="21">
        <v>3</v>
      </c>
      <c r="B199" s="21">
        <v>1</v>
      </c>
      <c r="D199" s="1"/>
      <c r="E199" s="12"/>
      <c r="G199" s="4" t="s">
        <v>155</v>
      </c>
      <c r="H199" s="127">
        <f>SUM(H193:H198)</f>
        <v>1300</v>
      </c>
      <c r="I199" s="127">
        <f>SUM(I193:I198)</f>
        <v>0</v>
      </c>
      <c r="J199" s="127">
        <f>SUM(J193:J198)</f>
        <v>1300</v>
      </c>
      <c r="K199" s="127">
        <f>SUM(K193:K198)</f>
        <v>0</v>
      </c>
      <c r="L199" s="127">
        <f>SUM(L193:L198)</f>
        <v>1300</v>
      </c>
    </row>
    <row r="200" spans="1:12" x14ac:dyDescent="0.25">
      <c r="A200" s="21">
        <v>4</v>
      </c>
      <c r="B200" s="21">
        <v>1</v>
      </c>
      <c r="D200" s="1">
        <v>633</v>
      </c>
      <c r="E200" s="12" t="s">
        <v>235</v>
      </c>
      <c r="G200" s="1" t="s">
        <v>156</v>
      </c>
      <c r="H200" s="139">
        <v>3000</v>
      </c>
      <c r="I200" s="139">
        <v>0</v>
      </c>
      <c r="J200" s="139">
        <f t="shared" ref="J200:J203" si="42">H200+I200</f>
        <v>3000</v>
      </c>
      <c r="K200" s="139">
        <v>0</v>
      </c>
      <c r="L200" s="139">
        <f>J200+K200</f>
        <v>3000</v>
      </c>
    </row>
    <row r="201" spans="1:12" x14ac:dyDescent="0.25">
      <c r="A201" s="21">
        <v>4</v>
      </c>
      <c r="B201" s="21">
        <v>1</v>
      </c>
      <c r="D201" s="1">
        <v>634</v>
      </c>
      <c r="E201" s="12" t="s">
        <v>226</v>
      </c>
      <c r="G201" s="1" t="s">
        <v>440</v>
      </c>
      <c r="H201" s="139">
        <v>2000</v>
      </c>
      <c r="I201" s="139">
        <v>0</v>
      </c>
      <c r="J201" s="139">
        <f t="shared" si="42"/>
        <v>2000</v>
      </c>
      <c r="K201" s="139">
        <v>0</v>
      </c>
      <c r="L201" s="139">
        <f>J201+K201</f>
        <v>2000</v>
      </c>
    </row>
    <row r="202" spans="1:12" x14ac:dyDescent="0.25">
      <c r="A202" s="21">
        <v>4</v>
      </c>
      <c r="B202" s="21">
        <v>1</v>
      </c>
      <c r="D202" s="1">
        <v>632</v>
      </c>
      <c r="E202" s="12" t="s">
        <v>225</v>
      </c>
      <c r="G202" s="1" t="s">
        <v>441</v>
      </c>
      <c r="H202" s="139">
        <v>1200</v>
      </c>
      <c r="I202" s="139">
        <v>0</v>
      </c>
      <c r="J202" s="139">
        <f t="shared" si="42"/>
        <v>1200</v>
      </c>
      <c r="K202" s="161">
        <v>-500</v>
      </c>
      <c r="L202" s="139">
        <f>J202+K202</f>
        <v>700</v>
      </c>
    </row>
    <row r="203" spans="1:12" x14ac:dyDescent="0.25">
      <c r="A203" s="21">
        <v>4</v>
      </c>
      <c r="B203" s="21">
        <v>1</v>
      </c>
      <c r="D203" s="1">
        <v>637</v>
      </c>
      <c r="E203" s="12" t="s">
        <v>228</v>
      </c>
      <c r="G203" s="1" t="s">
        <v>157</v>
      </c>
      <c r="H203" s="139">
        <v>33000</v>
      </c>
      <c r="I203" s="139">
        <v>0</v>
      </c>
      <c r="J203" s="139">
        <f t="shared" si="42"/>
        <v>33000</v>
      </c>
      <c r="K203" s="139">
        <v>0</v>
      </c>
      <c r="L203" s="139">
        <f>J203+K203</f>
        <v>33000</v>
      </c>
    </row>
    <row r="204" spans="1:12" x14ac:dyDescent="0.25">
      <c r="A204" s="21">
        <v>4</v>
      </c>
      <c r="B204" s="21">
        <v>1</v>
      </c>
      <c r="D204" s="1"/>
      <c r="E204" s="12"/>
      <c r="G204" s="4" t="s">
        <v>158</v>
      </c>
      <c r="H204" s="127">
        <f>SUM(H200:H203)</f>
        <v>39200</v>
      </c>
      <c r="I204" s="127">
        <f>SUM(I200:I203)</f>
        <v>0</v>
      </c>
      <c r="J204" s="127">
        <f>SUM(J200:J203)</f>
        <v>39200</v>
      </c>
      <c r="K204" s="127">
        <f>SUM(K200:K203)</f>
        <v>-500</v>
      </c>
      <c r="L204" s="127">
        <f>SUM(L200:L203)</f>
        <v>38700</v>
      </c>
    </row>
    <row r="205" spans="1:12" x14ac:dyDescent="0.25">
      <c r="A205" s="21">
        <v>4</v>
      </c>
      <c r="B205" s="21">
        <v>2</v>
      </c>
      <c r="D205" s="1">
        <v>717</v>
      </c>
      <c r="E205" s="12" t="s">
        <v>225</v>
      </c>
      <c r="G205" s="1" t="s">
        <v>159</v>
      </c>
      <c r="H205" s="139">
        <v>0</v>
      </c>
      <c r="I205" s="139">
        <v>0</v>
      </c>
      <c r="J205" s="139">
        <f t="shared" ref="J205:J207" si="43">H205+I205</f>
        <v>0</v>
      </c>
      <c r="K205" s="139">
        <v>0</v>
      </c>
      <c r="L205" s="139">
        <f>J205+K205</f>
        <v>0</v>
      </c>
    </row>
    <row r="206" spans="1:12" x14ac:dyDescent="0.25">
      <c r="A206" s="21">
        <v>4</v>
      </c>
      <c r="B206" s="21">
        <v>2</v>
      </c>
      <c r="D206" s="1">
        <v>717</v>
      </c>
      <c r="E206" s="12" t="s">
        <v>225</v>
      </c>
      <c r="G206" s="1" t="s">
        <v>444</v>
      </c>
      <c r="H206" s="142">
        <v>5000</v>
      </c>
      <c r="I206" s="139">
        <v>3000</v>
      </c>
      <c r="J206" s="139">
        <f t="shared" si="43"/>
        <v>8000</v>
      </c>
      <c r="K206" s="139">
        <v>0</v>
      </c>
      <c r="L206" s="139">
        <f>J206+K206</f>
        <v>8000</v>
      </c>
    </row>
    <row r="207" spans="1:12" x14ac:dyDescent="0.25">
      <c r="A207" s="21">
        <v>4</v>
      </c>
      <c r="B207" s="21">
        <v>2</v>
      </c>
      <c r="D207" s="1">
        <v>717</v>
      </c>
      <c r="E207" s="12" t="s">
        <v>225</v>
      </c>
      <c r="G207" s="1" t="s">
        <v>442</v>
      </c>
      <c r="H207" s="139">
        <v>0</v>
      </c>
      <c r="I207" s="139">
        <v>0</v>
      </c>
      <c r="J207" s="139">
        <f t="shared" si="43"/>
        <v>0</v>
      </c>
      <c r="K207" s="139">
        <v>0</v>
      </c>
      <c r="L207" s="139">
        <f>J207+K207</f>
        <v>0</v>
      </c>
    </row>
    <row r="208" spans="1:12" x14ac:dyDescent="0.25">
      <c r="A208" s="21">
        <v>4</v>
      </c>
      <c r="B208" s="21">
        <v>1</v>
      </c>
      <c r="D208" s="1"/>
      <c r="E208" s="12"/>
      <c r="G208" s="6" t="s">
        <v>160</v>
      </c>
      <c r="H208" s="129">
        <f>SUM(H205:H207)</f>
        <v>5000</v>
      </c>
      <c r="I208" s="129">
        <f>SUM(I205:I207)</f>
        <v>3000</v>
      </c>
      <c r="J208" s="129">
        <f>SUM(J205:J207)</f>
        <v>8000</v>
      </c>
      <c r="K208" s="129">
        <f>SUM(K205:K207)</f>
        <v>0</v>
      </c>
      <c r="L208" s="129">
        <f>SUM(L205:L207)</f>
        <v>8000</v>
      </c>
    </row>
    <row r="209" spans="1:12" x14ac:dyDescent="0.25">
      <c r="A209" s="21">
        <v>4</v>
      </c>
      <c r="B209" s="21">
        <v>2</v>
      </c>
      <c r="D209" s="1">
        <v>635</v>
      </c>
      <c r="E209" s="12" t="s">
        <v>235</v>
      </c>
      <c r="G209" s="1" t="s">
        <v>161</v>
      </c>
      <c r="H209" s="139">
        <v>2300</v>
      </c>
      <c r="I209" s="139">
        <v>0</v>
      </c>
      <c r="J209" s="139">
        <f t="shared" ref="J209" si="44">H209+I209</f>
        <v>2300</v>
      </c>
      <c r="K209" s="139">
        <v>-1500</v>
      </c>
      <c r="L209" s="139">
        <f>J209+K209</f>
        <v>800</v>
      </c>
    </row>
    <row r="210" spans="1:12" x14ac:dyDescent="0.25">
      <c r="A210" s="21">
        <v>4</v>
      </c>
      <c r="B210" s="21">
        <v>2</v>
      </c>
      <c r="D210" s="1"/>
      <c r="E210" s="12"/>
      <c r="G210" s="4" t="s">
        <v>162</v>
      </c>
      <c r="H210" s="127">
        <f>SUM(H209)</f>
        <v>2300</v>
      </c>
      <c r="I210" s="127">
        <f>SUM(I209)</f>
        <v>0</v>
      </c>
      <c r="J210" s="127">
        <f>SUM(J209)</f>
        <v>2300</v>
      </c>
      <c r="K210" s="127">
        <f>SUM(K209)</f>
        <v>-1500</v>
      </c>
      <c r="L210" s="127">
        <f>SUM(L209)</f>
        <v>800</v>
      </c>
    </row>
    <row r="211" spans="1:12" x14ac:dyDescent="0.25">
      <c r="A211" s="21">
        <v>4</v>
      </c>
      <c r="B211" s="21">
        <v>2</v>
      </c>
      <c r="D211" s="1">
        <v>717</v>
      </c>
      <c r="E211" s="12" t="s">
        <v>225</v>
      </c>
      <c r="G211" s="1" t="s">
        <v>163</v>
      </c>
      <c r="H211" s="139">
        <v>0</v>
      </c>
      <c r="I211" s="139">
        <v>0</v>
      </c>
      <c r="J211" s="139">
        <f t="shared" ref="J211:J215" si="45">H211+I211</f>
        <v>0</v>
      </c>
      <c r="K211" s="139">
        <v>0</v>
      </c>
      <c r="L211" s="139">
        <f>J211+K211</f>
        <v>0</v>
      </c>
    </row>
    <row r="212" spans="1:12" x14ac:dyDescent="0.25">
      <c r="A212" s="21">
        <v>4</v>
      </c>
      <c r="B212" s="21">
        <v>2</v>
      </c>
      <c r="D212" s="1">
        <v>717</v>
      </c>
      <c r="E212" s="12" t="s">
        <v>225</v>
      </c>
      <c r="G212" s="1" t="s">
        <v>164</v>
      </c>
      <c r="H212" s="139"/>
      <c r="I212" s="139">
        <v>0</v>
      </c>
      <c r="J212" s="139">
        <f t="shared" si="45"/>
        <v>0</v>
      </c>
      <c r="K212" s="139">
        <v>24000</v>
      </c>
      <c r="L212" s="139">
        <f>J212+K212</f>
        <v>24000</v>
      </c>
    </row>
    <row r="213" spans="1:12" x14ac:dyDescent="0.25">
      <c r="A213" s="21">
        <v>4</v>
      </c>
      <c r="B213" s="21">
        <v>2</v>
      </c>
      <c r="D213" s="1">
        <v>717</v>
      </c>
      <c r="E213" s="12" t="s">
        <v>225</v>
      </c>
      <c r="G213" s="1" t="s">
        <v>165</v>
      </c>
      <c r="H213" s="142">
        <v>50000</v>
      </c>
      <c r="I213" s="151">
        <v>-7000</v>
      </c>
      <c r="J213" s="139">
        <f t="shared" si="45"/>
        <v>43000</v>
      </c>
      <c r="K213" s="151">
        <v>0</v>
      </c>
      <c r="L213" s="139">
        <f>J213+K213</f>
        <v>43000</v>
      </c>
    </row>
    <row r="214" spans="1:12" x14ac:dyDescent="0.25">
      <c r="A214" s="21">
        <v>4</v>
      </c>
      <c r="B214" s="21">
        <v>2</v>
      </c>
      <c r="D214" s="1">
        <v>717</v>
      </c>
      <c r="E214" s="12" t="s">
        <v>225</v>
      </c>
      <c r="G214" s="1" t="s">
        <v>434</v>
      </c>
      <c r="H214" s="139"/>
      <c r="I214" s="139">
        <v>0</v>
      </c>
      <c r="J214" s="139">
        <f t="shared" si="45"/>
        <v>0</v>
      </c>
      <c r="K214" s="139">
        <v>0</v>
      </c>
      <c r="L214" s="139">
        <f>J214+K214</f>
        <v>0</v>
      </c>
    </row>
    <row r="215" spans="1:12" x14ac:dyDescent="0.25">
      <c r="A215" s="21">
        <v>4</v>
      </c>
      <c r="B215" s="21">
        <v>2</v>
      </c>
      <c r="D215" s="1">
        <v>717</v>
      </c>
      <c r="E215" s="12" t="s">
        <v>225</v>
      </c>
      <c r="G215" s="1" t="s">
        <v>425</v>
      </c>
      <c r="H215" s="139">
        <v>0</v>
      </c>
      <c r="I215" s="139">
        <v>0</v>
      </c>
      <c r="J215" s="139">
        <f t="shared" si="45"/>
        <v>0</v>
      </c>
      <c r="K215" s="139">
        <v>0</v>
      </c>
      <c r="L215" s="139">
        <f>J215+K215</f>
        <v>0</v>
      </c>
    </row>
    <row r="216" spans="1:12" x14ac:dyDescent="0.25">
      <c r="A216" s="21">
        <v>4</v>
      </c>
      <c r="B216" s="21">
        <v>2</v>
      </c>
      <c r="D216" s="1"/>
      <c r="E216" s="12"/>
      <c r="G216" s="6" t="s">
        <v>166</v>
      </c>
      <c r="H216" s="129">
        <f>SUM(H211:H215)</f>
        <v>50000</v>
      </c>
      <c r="I216" s="129">
        <f>SUM(I211:I215)</f>
        <v>-7000</v>
      </c>
      <c r="J216" s="129">
        <f>SUM(J211:J215)</f>
        <v>43000</v>
      </c>
      <c r="K216" s="129">
        <f>SUM(K211:K215)</f>
        <v>24000</v>
      </c>
      <c r="L216" s="129">
        <f>SUM(L211:L215)</f>
        <v>67000</v>
      </c>
    </row>
    <row r="217" spans="1:12" x14ac:dyDescent="0.25">
      <c r="A217" s="21">
        <v>4</v>
      </c>
      <c r="B217" s="21">
        <v>3</v>
      </c>
      <c r="D217" s="1">
        <v>637</v>
      </c>
      <c r="E217" s="12" t="s">
        <v>229</v>
      </c>
      <c r="G217" s="1" t="s">
        <v>167</v>
      </c>
      <c r="H217" s="139">
        <v>0</v>
      </c>
      <c r="I217" s="139">
        <v>0</v>
      </c>
      <c r="J217" s="139">
        <f t="shared" ref="J217" si="46">H217+I217</f>
        <v>0</v>
      </c>
      <c r="K217" s="139">
        <v>0</v>
      </c>
      <c r="L217" s="139">
        <f>J217+K217</f>
        <v>0</v>
      </c>
    </row>
    <row r="218" spans="1:12" x14ac:dyDescent="0.25">
      <c r="A218" s="21">
        <v>4</v>
      </c>
      <c r="B218" s="21">
        <v>3</v>
      </c>
      <c r="D218" s="1"/>
      <c r="E218" s="12"/>
      <c r="G218" s="4" t="s">
        <v>168</v>
      </c>
      <c r="H218" s="127">
        <f>SUM(H217)</f>
        <v>0</v>
      </c>
      <c r="I218" s="127">
        <f>SUM(I217)</f>
        <v>0</v>
      </c>
      <c r="J218" s="127">
        <f>SUM(J217)</f>
        <v>0</v>
      </c>
      <c r="K218" s="127">
        <f>SUM(K217)</f>
        <v>0</v>
      </c>
      <c r="L218" s="127">
        <f>SUM(L217)</f>
        <v>0</v>
      </c>
    </row>
    <row r="219" spans="1:12" x14ac:dyDescent="0.25">
      <c r="A219" s="21">
        <v>5</v>
      </c>
      <c r="B219" s="21">
        <v>1</v>
      </c>
      <c r="D219" s="1">
        <v>633</v>
      </c>
      <c r="E219" s="12" t="s">
        <v>235</v>
      </c>
      <c r="G219" s="1" t="s">
        <v>169</v>
      </c>
      <c r="H219" s="139">
        <v>400</v>
      </c>
      <c r="I219" s="139">
        <v>0</v>
      </c>
      <c r="J219" s="139">
        <f t="shared" ref="J219" si="47">H219+I219</f>
        <v>400</v>
      </c>
      <c r="K219" s="139">
        <v>0</v>
      </c>
      <c r="L219" s="139">
        <f>J219+K219</f>
        <v>400</v>
      </c>
    </row>
    <row r="220" spans="1:12" x14ac:dyDescent="0.25">
      <c r="A220" s="21">
        <v>5</v>
      </c>
      <c r="B220" s="21">
        <v>1</v>
      </c>
      <c r="D220" s="1"/>
      <c r="E220" s="12"/>
      <c r="G220" s="4" t="s">
        <v>245</v>
      </c>
      <c r="H220" s="127">
        <f>SUM(H219)</f>
        <v>400</v>
      </c>
      <c r="I220" s="127">
        <f>SUM(I219)</f>
        <v>0</v>
      </c>
      <c r="J220" s="127">
        <f>SUM(J219)</f>
        <v>400</v>
      </c>
      <c r="K220" s="127">
        <f>SUM(K219)</f>
        <v>0</v>
      </c>
      <c r="L220" s="127">
        <f>SUM(L219)</f>
        <v>400</v>
      </c>
    </row>
    <row r="221" spans="1:12" x14ac:dyDescent="0.25">
      <c r="A221" s="21">
        <v>5</v>
      </c>
      <c r="B221" s="21">
        <v>2</v>
      </c>
      <c r="D221" s="1">
        <v>633</v>
      </c>
      <c r="E221" s="12" t="s">
        <v>235</v>
      </c>
      <c r="G221" s="1" t="s">
        <v>170</v>
      </c>
      <c r="H221" s="139">
        <v>2000</v>
      </c>
      <c r="I221" s="139">
        <v>-469</v>
      </c>
      <c r="J221" s="139">
        <f t="shared" ref="J221:J224" si="48">H221+I221</f>
        <v>1531</v>
      </c>
      <c r="K221" s="139">
        <v>0</v>
      </c>
      <c r="L221" s="139">
        <f>J221+K221</f>
        <v>1531</v>
      </c>
    </row>
    <row r="222" spans="1:12" x14ac:dyDescent="0.25">
      <c r="A222" s="21">
        <v>5</v>
      </c>
      <c r="B222" s="21">
        <v>2</v>
      </c>
      <c r="D222" s="103">
        <v>633</v>
      </c>
      <c r="E222" s="104" t="s">
        <v>235</v>
      </c>
      <c r="F222" s="102"/>
      <c r="G222" s="1" t="s">
        <v>423</v>
      </c>
      <c r="H222" s="139"/>
      <c r="I222" s="139">
        <v>0</v>
      </c>
      <c r="J222" s="139">
        <f t="shared" si="48"/>
        <v>0</v>
      </c>
      <c r="K222" s="139">
        <v>0</v>
      </c>
      <c r="L222" s="139">
        <f>J222+K222</f>
        <v>0</v>
      </c>
    </row>
    <row r="223" spans="1:12" x14ac:dyDescent="0.25">
      <c r="A223" s="21">
        <v>5</v>
      </c>
      <c r="B223" s="21">
        <v>2</v>
      </c>
      <c r="D223" s="1">
        <v>635</v>
      </c>
      <c r="E223" s="12" t="s">
        <v>235</v>
      </c>
      <c r="G223" s="1" t="s">
        <v>478</v>
      </c>
      <c r="H223" s="139">
        <v>0</v>
      </c>
      <c r="I223" s="139">
        <v>0</v>
      </c>
      <c r="J223" s="139">
        <f t="shared" ref="J223" si="49">H223+I223</f>
        <v>0</v>
      </c>
      <c r="K223" s="161">
        <v>20800</v>
      </c>
      <c r="L223" s="139">
        <f>J223+K223</f>
        <v>20800</v>
      </c>
    </row>
    <row r="224" spans="1:12" x14ac:dyDescent="0.25">
      <c r="A224" s="21">
        <v>5</v>
      </c>
      <c r="B224" s="21">
        <v>2</v>
      </c>
      <c r="D224" s="1">
        <v>635</v>
      </c>
      <c r="E224" s="12" t="s">
        <v>235</v>
      </c>
      <c r="G224" s="1" t="s">
        <v>171</v>
      </c>
      <c r="H224" s="139">
        <v>500</v>
      </c>
      <c r="I224" s="139">
        <v>6000</v>
      </c>
      <c r="J224" s="139">
        <f t="shared" si="48"/>
        <v>6500</v>
      </c>
      <c r="K224" s="139">
        <v>13000</v>
      </c>
      <c r="L224" s="139">
        <f>J224+K224</f>
        <v>19500</v>
      </c>
    </row>
    <row r="225" spans="1:12" x14ac:dyDescent="0.25">
      <c r="A225" s="21">
        <v>5</v>
      </c>
      <c r="B225" s="21">
        <v>2</v>
      </c>
      <c r="D225" s="1"/>
      <c r="E225" s="12"/>
      <c r="G225" s="4" t="s">
        <v>172</v>
      </c>
      <c r="H225" s="127">
        <f>SUM(H221:H224)</f>
        <v>2500</v>
      </c>
      <c r="I225" s="127">
        <f>SUM(I221:I224)</f>
        <v>5531</v>
      </c>
      <c r="J225" s="127">
        <f>SUM(J221:J224)</f>
        <v>8031</v>
      </c>
      <c r="K225" s="127">
        <f>SUM(K221:K224)</f>
        <v>33800</v>
      </c>
      <c r="L225" s="127">
        <f>SUM(L221:L224)</f>
        <v>41831</v>
      </c>
    </row>
    <row r="226" spans="1:12" x14ac:dyDescent="0.25">
      <c r="A226" s="21">
        <v>5</v>
      </c>
      <c r="B226" s="21">
        <v>2</v>
      </c>
      <c r="D226" s="1">
        <v>717</v>
      </c>
      <c r="E226" s="12" t="s">
        <v>226</v>
      </c>
      <c r="G226" s="1" t="s">
        <v>454</v>
      </c>
      <c r="H226" s="139">
        <v>0</v>
      </c>
      <c r="I226" s="139">
        <v>50000</v>
      </c>
      <c r="J226" s="139">
        <f t="shared" ref="J226:J227" si="50">H226+I226</f>
        <v>50000</v>
      </c>
      <c r="K226" s="161">
        <v>-50000</v>
      </c>
      <c r="L226" s="139">
        <f>J226+K226</f>
        <v>0</v>
      </c>
    </row>
    <row r="227" spans="1:12" x14ac:dyDescent="0.25">
      <c r="A227" s="21">
        <v>5</v>
      </c>
      <c r="B227" s="21">
        <v>2</v>
      </c>
      <c r="D227" s="1">
        <v>717</v>
      </c>
      <c r="E227" s="12" t="s">
        <v>226</v>
      </c>
      <c r="G227" s="1" t="s">
        <v>448</v>
      </c>
      <c r="H227" s="142">
        <f>168000+12000</f>
        <v>180000</v>
      </c>
      <c r="I227" s="142">
        <v>-14000</v>
      </c>
      <c r="J227" s="139">
        <f t="shared" si="50"/>
        <v>166000</v>
      </c>
      <c r="K227" s="161">
        <v>7000</v>
      </c>
      <c r="L227" s="139">
        <f>J227+K227</f>
        <v>173000</v>
      </c>
    </row>
    <row r="228" spans="1:12" x14ac:dyDescent="0.25">
      <c r="A228" s="21">
        <v>5</v>
      </c>
      <c r="B228" s="21">
        <v>2</v>
      </c>
      <c r="D228" s="1">
        <v>717</v>
      </c>
      <c r="E228" s="12" t="s">
        <v>226</v>
      </c>
      <c r="G228" s="1" t="s">
        <v>453</v>
      </c>
      <c r="H228" s="142">
        <v>0</v>
      </c>
      <c r="I228" s="142">
        <v>14000</v>
      </c>
      <c r="J228" s="139">
        <f t="shared" ref="J228" si="51">H228+I228</f>
        <v>14000</v>
      </c>
      <c r="K228" s="142">
        <v>0</v>
      </c>
      <c r="L228" s="142">
        <f>J228+K228</f>
        <v>14000</v>
      </c>
    </row>
    <row r="229" spans="1:12" x14ac:dyDescent="0.25">
      <c r="A229" s="21">
        <v>5</v>
      </c>
      <c r="B229" s="21">
        <v>2</v>
      </c>
      <c r="D229" s="1"/>
      <c r="E229" s="12"/>
      <c r="G229" s="6" t="s">
        <v>173</v>
      </c>
      <c r="H229" s="129">
        <f>SUM(H226:H227)</f>
        <v>180000</v>
      </c>
      <c r="I229" s="129">
        <f>SUM(I226:I228)</f>
        <v>50000</v>
      </c>
      <c r="J229" s="129">
        <f>SUM(J226:J228)</f>
        <v>230000</v>
      </c>
      <c r="K229" s="129">
        <f>SUM(K226:K228)</f>
        <v>-43000</v>
      </c>
      <c r="L229" s="129">
        <f>SUM(L226:L228)</f>
        <v>187000</v>
      </c>
    </row>
    <row r="230" spans="1:12" x14ac:dyDescent="0.25">
      <c r="A230" s="21">
        <v>6</v>
      </c>
      <c r="B230" s="21">
        <v>1</v>
      </c>
      <c r="D230" s="1">
        <v>642</v>
      </c>
      <c r="E230" s="12" t="s">
        <v>226</v>
      </c>
      <c r="G230" s="1" t="s">
        <v>174</v>
      </c>
      <c r="H230" s="142">
        <f>14276-1276</f>
        <v>13000</v>
      </c>
      <c r="I230" s="142">
        <v>1276</v>
      </c>
      <c r="J230" s="139">
        <f t="shared" ref="J230:J235" si="52">H230+I230</f>
        <v>14276</v>
      </c>
      <c r="K230" s="142">
        <v>0</v>
      </c>
      <c r="L230" s="139">
        <f t="shared" ref="L230:L235" si="53">J230+K230</f>
        <v>14276</v>
      </c>
    </row>
    <row r="231" spans="1:12" x14ac:dyDescent="0.25">
      <c r="A231" s="21">
        <v>6</v>
      </c>
      <c r="B231" s="21">
        <v>1</v>
      </c>
      <c r="D231" s="1">
        <v>637</v>
      </c>
      <c r="E231" s="12" t="s">
        <v>228</v>
      </c>
      <c r="G231" s="1" t="s">
        <v>175</v>
      </c>
      <c r="H231" s="139">
        <v>0</v>
      </c>
      <c r="I231" s="139">
        <v>0</v>
      </c>
      <c r="J231" s="139">
        <f t="shared" si="52"/>
        <v>0</v>
      </c>
      <c r="K231" s="139">
        <v>0</v>
      </c>
      <c r="L231" s="139">
        <f t="shared" si="53"/>
        <v>0</v>
      </c>
    </row>
    <row r="232" spans="1:12" x14ac:dyDescent="0.25">
      <c r="A232" s="21">
        <v>6</v>
      </c>
      <c r="B232" s="21">
        <v>1</v>
      </c>
      <c r="D232" s="1">
        <v>633</v>
      </c>
      <c r="E232" s="12" t="s">
        <v>235</v>
      </c>
      <c r="G232" s="1" t="s">
        <v>176</v>
      </c>
      <c r="H232" s="139">
        <v>0</v>
      </c>
      <c r="I232" s="139">
        <v>0</v>
      </c>
      <c r="J232" s="139">
        <f t="shared" si="52"/>
        <v>0</v>
      </c>
      <c r="K232" s="139">
        <v>0</v>
      </c>
      <c r="L232" s="139">
        <f t="shared" si="53"/>
        <v>0</v>
      </c>
    </row>
    <row r="233" spans="1:12" x14ac:dyDescent="0.25">
      <c r="A233" s="21">
        <v>6</v>
      </c>
      <c r="B233" s="21">
        <v>1</v>
      </c>
      <c r="D233" s="1">
        <v>637</v>
      </c>
      <c r="E233" s="12" t="s">
        <v>229</v>
      </c>
      <c r="G233" s="1" t="s">
        <v>177</v>
      </c>
      <c r="H233" s="139">
        <v>0</v>
      </c>
      <c r="I233" s="139">
        <v>0</v>
      </c>
      <c r="J233" s="139">
        <f t="shared" si="52"/>
        <v>0</v>
      </c>
      <c r="K233" s="139">
        <v>0</v>
      </c>
      <c r="L233" s="139">
        <f t="shared" si="53"/>
        <v>0</v>
      </c>
    </row>
    <row r="234" spans="1:12" x14ac:dyDescent="0.25">
      <c r="A234" s="21">
        <v>6</v>
      </c>
      <c r="B234" s="21">
        <v>1</v>
      </c>
      <c r="D234" s="1">
        <v>635</v>
      </c>
      <c r="E234" s="12" t="s">
        <v>235</v>
      </c>
      <c r="G234" s="1" t="s">
        <v>455</v>
      </c>
      <c r="H234" s="139">
        <v>1000</v>
      </c>
      <c r="I234" s="139">
        <v>3000</v>
      </c>
      <c r="J234" s="139">
        <f t="shared" si="52"/>
        <v>4000</v>
      </c>
      <c r="K234" s="161">
        <v>4000</v>
      </c>
      <c r="L234" s="139">
        <f t="shared" si="53"/>
        <v>8000</v>
      </c>
    </row>
    <row r="235" spans="1:12" x14ac:dyDescent="0.25">
      <c r="A235" s="21">
        <v>6</v>
      </c>
      <c r="B235" s="21">
        <v>1</v>
      </c>
      <c r="D235" s="1">
        <v>651</v>
      </c>
      <c r="E235" s="12" t="s">
        <v>226</v>
      </c>
      <c r="G235" s="1" t="s">
        <v>178</v>
      </c>
      <c r="H235" s="139">
        <v>0</v>
      </c>
      <c r="I235" s="139">
        <v>0</v>
      </c>
      <c r="J235" s="139">
        <f t="shared" si="52"/>
        <v>0</v>
      </c>
      <c r="K235" s="139">
        <v>0</v>
      </c>
      <c r="L235" s="139">
        <f t="shared" si="53"/>
        <v>0</v>
      </c>
    </row>
    <row r="236" spans="1:12" x14ac:dyDescent="0.25">
      <c r="A236" s="21">
        <v>6</v>
      </c>
      <c r="B236" s="21">
        <v>1</v>
      </c>
      <c r="D236" s="1"/>
      <c r="E236" s="12"/>
      <c r="G236" s="4" t="s">
        <v>179</v>
      </c>
      <c r="H236" s="127">
        <f>SUM(H230:H235)</f>
        <v>14000</v>
      </c>
      <c r="I236" s="127">
        <f>SUM(I230:I235)</f>
        <v>4276</v>
      </c>
      <c r="J236" s="127">
        <f>SUM(J230:J235)</f>
        <v>18276</v>
      </c>
      <c r="K236" s="127">
        <f>SUM(K230:K235)</f>
        <v>4000</v>
      </c>
      <c r="L236" s="127">
        <f>SUM(L230:L235)</f>
        <v>22276</v>
      </c>
    </row>
    <row r="237" spans="1:12" x14ac:dyDescent="0.25">
      <c r="A237" s="21">
        <v>6</v>
      </c>
      <c r="B237" s="21">
        <v>1</v>
      </c>
      <c r="D237" s="1">
        <v>717</v>
      </c>
      <c r="E237" s="12" t="s">
        <v>226</v>
      </c>
      <c r="G237" s="1" t="s">
        <v>180</v>
      </c>
      <c r="H237" s="139">
        <v>0</v>
      </c>
      <c r="I237" s="139">
        <v>0</v>
      </c>
      <c r="J237" s="139">
        <f t="shared" ref="J237:J242" si="54">H237+I237</f>
        <v>0</v>
      </c>
      <c r="K237" s="139">
        <v>0</v>
      </c>
      <c r="L237" s="139">
        <f t="shared" ref="L237:L242" si="55">J237+K237</f>
        <v>0</v>
      </c>
    </row>
    <row r="238" spans="1:12" x14ac:dyDescent="0.25">
      <c r="A238" s="21">
        <v>6</v>
      </c>
      <c r="B238" s="21">
        <v>1</v>
      </c>
      <c r="D238" s="1">
        <v>716</v>
      </c>
      <c r="E238" s="12"/>
      <c r="G238" s="1" t="s">
        <v>445</v>
      </c>
      <c r="H238" s="142">
        <v>5000</v>
      </c>
      <c r="I238" s="139">
        <v>5000</v>
      </c>
      <c r="J238" s="139">
        <f t="shared" si="54"/>
        <v>10000</v>
      </c>
      <c r="K238" s="139">
        <v>-4000</v>
      </c>
      <c r="L238" s="139">
        <f t="shared" si="55"/>
        <v>6000</v>
      </c>
    </row>
    <row r="239" spans="1:12" x14ac:dyDescent="0.25">
      <c r="A239" s="21">
        <v>6</v>
      </c>
      <c r="B239" s="21">
        <v>1</v>
      </c>
      <c r="D239" s="1">
        <v>717</v>
      </c>
      <c r="E239" s="12" t="s">
        <v>226</v>
      </c>
      <c r="G239" s="1" t="s">
        <v>457</v>
      </c>
      <c r="H239" s="142">
        <v>10000</v>
      </c>
      <c r="I239" s="139">
        <v>-10000</v>
      </c>
      <c r="J239" s="139">
        <f t="shared" si="54"/>
        <v>0</v>
      </c>
      <c r="K239" s="161">
        <v>9000</v>
      </c>
      <c r="L239" s="139">
        <f t="shared" si="55"/>
        <v>9000</v>
      </c>
    </row>
    <row r="240" spans="1:12" x14ac:dyDescent="0.25">
      <c r="A240" s="21">
        <v>6</v>
      </c>
      <c r="B240" s="21">
        <v>1</v>
      </c>
      <c r="D240" s="1">
        <v>717</v>
      </c>
      <c r="E240" s="12" t="s">
        <v>226</v>
      </c>
      <c r="G240" s="1" t="s">
        <v>468</v>
      </c>
      <c r="H240" s="139">
        <v>0</v>
      </c>
      <c r="I240" s="139"/>
      <c r="J240" s="139">
        <f t="shared" si="54"/>
        <v>0</v>
      </c>
      <c r="K240" s="139">
        <v>3000</v>
      </c>
      <c r="L240" s="139">
        <f t="shared" si="55"/>
        <v>3000</v>
      </c>
    </row>
    <row r="241" spans="1:12" x14ac:dyDescent="0.25">
      <c r="A241" s="21">
        <v>6</v>
      </c>
      <c r="B241" s="21">
        <v>1</v>
      </c>
      <c r="C241" s="162"/>
      <c r="D241" s="143">
        <v>717</v>
      </c>
      <c r="E241" s="12" t="s">
        <v>226</v>
      </c>
      <c r="F241" s="162"/>
      <c r="G241" s="143" t="s">
        <v>476</v>
      </c>
      <c r="H241" s="139">
        <v>0</v>
      </c>
      <c r="I241" s="139">
        <v>0</v>
      </c>
      <c r="J241" s="139">
        <f t="shared" ref="J241" si="56">H241+I241</f>
        <v>0</v>
      </c>
      <c r="K241" s="161">
        <v>9000</v>
      </c>
      <c r="L241" s="139">
        <f t="shared" si="55"/>
        <v>9000</v>
      </c>
    </row>
    <row r="242" spans="1:12" x14ac:dyDescent="0.25">
      <c r="A242" s="21">
        <v>6</v>
      </c>
      <c r="B242" s="21">
        <v>1</v>
      </c>
      <c r="C242" s="162"/>
      <c r="D242" s="143">
        <v>717</v>
      </c>
      <c r="E242" s="12" t="s">
        <v>226</v>
      </c>
      <c r="F242" s="162"/>
      <c r="G242" s="143" t="s">
        <v>477</v>
      </c>
      <c r="H242" s="139">
        <v>0</v>
      </c>
      <c r="I242" s="139">
        <v>0</v>
      </c>
      <c r="J242" s="139">
        <f t="shared" si="54"/>
        <v>0</v>
      </c>
      <c r="K242" s="161">
        <v>3000</v>
      </c>
      <c r="L242" s="139">
        <f t="shared" si="55"/>
        <v>3000</v>
      </c>
    </row>
    <row r="243" spans="1:12" x14ac:dyDescent="0.25">
      <c r="A243" s="21">
        <v>6</v>
      </c>
      <c r="B243" s="21">
        <v>1</v>
      </c>
      <c r="D243" s="1"/>
      <c r="E243" s="12"/>
      <c r="G243" s="6" t="s">
        <v>181</v>
      </c>
      <c r="H243" s="129">
        <f>SUM(H237:H242)</f>
        <v>15000</v>
      </c>
      <c r="I243" s="129">
        <f>SUM(I237:I242)</f>
        <v>-5000</v>
      </c>
      <c r="J243" s="129">
        <f>SUM(J237:J242)</f>
        <v>10000</v>
      </c>
      <c r="K243" s="129">
        <f>SUM(K237:K242)</f>
        <v>20000</v>
      </c>
      <c r="L243" s="129">
        <f>SUM(L237:L242)</f>
        <v>30000</v>
      </c>
    </row>
    <row r="244" spans="1:12" x14ac:dyDescent="0.25">
      <c r="A244" s="21">
        <v>6</v>
      </c>
      <c r="B244" s="21">
        <v>2</v>
      </c>
      <c r="D244" s="1">
        <v>637</v>
      </c>
      <c r="E244" s="12" t="s">
        <v>226</v>
      </c>
      <c r="G244" s="1" t="s">
        <v>182</v>
      </c>
      <c r="H244" s="139">
        <v>300</v>
      </c>
      <c r="I244" s="139">
        <v>0</v>
      </c>
      <c r="J244" s="139">
        <f t="shared" ref="J244:J245" si="57">H244+I244</f>
        <v>300</v>
      </c>
      <c r="K244" s="139">
        <v>0</v>
      </c>
      <c r="L244" s="139">
        <f>J244+K244</f>
        <v>300</v>
      </c>
    </row>
    <row r="245" spans="1:12" x14ac:dyDescent="0.25">
      <c r="A245" s="21">
        <v>6</v>
      </c>
      <c r="B245" s="21">
        <v>2</v>
      </c>
      <c r="D245" s="1">
        <v>633</v>
      </c>
      <c r="E245" s="12" t="s">
        <v>231</v>
      </c>
      <c r="G245" s="1" t="s">
        <v>183</v>
      </c>
      <c r="H245" s="139">
        <v>0</v>
      </c>
      <c r="I245" s="139">
        <v>0</v>
      </c>
      <c r="J245" s="139">
        <f t="shared" si="57"/>
        <v>0</v>
      </c>
      <c r="K245" s="139">
        <v>0</v>
      </c>
      <c r="L245" s="139">
        <f>J245+K245</f>
        <v>0</v>
      </c>
    </row>
    <row r="246" spans="1:12" x14ac:dyDescent="0.25">
      <c r="A246" s="21">
        <v>6</v>
      </c>
      <c r="B246" s="21">
        <v>2</v>
      </c>
      <c r="D246" s="1"/>
      <c r="E246" s="12"/>
      <c r="G246" s="4" t="s">
        <v>184</v>
      </c>
      <c r="H246" s="127">
        <f>SUM(H244:H245)</f>
        <v>300</v>
      </c>
      <c r="I246" s="127">
        <f>SUM(I244:I245)</f>
        <v>0</v>
      </c>
      <c r="J246" s="127">
        <f>SUM(J244:J245)</f>
        <v>300</v>
      </c>
      <c r="K246" s="127">
        <f>SUM(K244:K245)</f>
        <v>0</v>
      </c>
      <c r="L246" s="127">
        <f>SUM(L244:L245)</f>
        <v>300</v>
      </c>
    </row>
    <row r="247" spans="1:12" x14ac:dyDescent="0.25">
      <c r="A247" s="21">
        <v>7</v>
      </c>
      <c r="B247" s="21">
        <v>1</v>
      </c>
      <c r="D247" s="1">
        <v>632</v>
      </c>
      <c r="E247" s="12" t="s">
        <v>225</v>
      </c>
      <c r="G247" s="1" t="s">
        <v>185</v>
      </c>
      <c r="H247" s="139">
        <v>1000</v>
      </c>
      <c r="I247" s="139">
        <v>0</v>
      </c>
      <c r="J247" s="139">
        <f t="shared" ref="J247:J256" si="58">H247+I247</f>
        <v>1000</v>
      </c>
      <c r="K247" s="139">
        <v>0</v>
      </c>
      <c r="L247" s="139">
        <f t="shared" ref="L247:L256" si="59">J247+K247</f>
        <v>1000</v>
      </c>
    </row>
    <row r="248" spans="1:12" x14ac:dyDescent="0.25">
      <c r="A248" s="21">
        <v>7</v>
      </c>
      <c r="B248" s="21">
        <v>1</v>
      </c>
      <c r="D248" s="1">
        <v>632</v>
      </c>
      <c r="E248" s="12" t="s">
        <v>226</v>
      </c>
      <c r="G248" s="1" t="s">
        <v>186</v>
      </c>
      <c r="H248" s="139">
        <v>600</v>
      </c>
      <c r="I248" s="139">
        <v>0</v>
      </c>
      <c r="J248" s="139">
        <f t="shared" si="58"/>
        <v>600</v>
      </c>
      <c r="K248" s="139">
        <v>0</v>
      </c>
      <c r="L248" s="139">
        <f t="shared" si="59"/>
        <v>600</v>
      </c>
    </row>
    <row r="249" spans="1:12" x14ac:dyDescent="0.25">
      <c r="A249" s="21">
        <v>7</v>
      </c>
      <c r="B249" s="21">
        <v>1</v>
      </c>
      <c r="D249" s="1">
        <v>633</v>
      </c>
      <c r="E249" s="12" t="s">
        <v>235</v>
      </c>
      <c r="G249" s="1" t="s">
        <v>187</v>
      </c>
      <c r="H249" s="142">
        <f>500+500</f>
        <v>1000</v>
      </c>
      <c r="I249" s="140">
        <v>0</v>
      </c>
      <c r="J249" s="139">
        <f t="shared" si="58"/>
        <v>1000</v>
      </c>
      <c r="K249" s="140">
        <v>0</v>
      </c>
      <c r="L249" s="139">
        <f t="shared" si="59"/>
        <v>1000</v>
      </c>
    </row>
    <row r="250" spans="1:12" x14ac:dyDescent="0.25">
      <c r="A250" s="21">
        <v>7</v>
      </c>
      <c r="B250" s="21">
        <v>1</v>
      </c>
      <c r="D250" s="1">
        <v>635</v>
      </c>
      <c r="E250" s="12" t="s">
        <v>235</v>
      </c>
      <c r="G250" s="1" t="s">
        <v>188</v>
      </c>
      <c r="H250" s="139">
        <v>1000</v>
      </c>
      <c r="I250" s="139">
        <v>0</v>
      </c>
      <c r="J250" s="139">
        <f t="shared" si="58"/>
        <v>1000</v>
      </c>
      <c r="K250" s="139">
        <v>0</v>
      </c>
      <c r="L250" s="139">
        <f t="shared" si="59"/>
        <v>1000</v>
      </c>
    </row>
    <row r="251" spans="1:12" x14ac:dyDescent="0.25">
      <c r="A251" s="21">
        <v>7</v>
      </c>
      <c r="B251" s="21">
        <v>1</v>
      </c>
      <c r="D251" s="1">
        <v>637</v>
      </c>
      <c r="E251" s="12" t="s">
        <v>226</v>
      </c>
      <c r="G251" s="1" t="s">
        <v>189</v>
      </c>
      <c r="H251" s="139">
        <v>200</v>
      </c>
      <c r="I251" s="139">
        <v>300</v>
      </c>
      <c r="J251" s="139">
        <f t="shared" si="58"/>
        <v>500</v>
      </c>
      <c r="K251" s="139">
        <v>0</v>
      </c>
      <c r="L251" s="139">
        <f t="shared" si="59"/>
        <v>500</v>
      </c>
    </row>
    <row r="252" spans="1:12" x14ac:dyDescent="0.25">
      <c r="A252" s="21">
        <v>7</v>
      </c>
      <c r="B252" s="21">
        <v>1</v>
      </c>
      <c r="D252" s="1">
        <v>637</v>
      </c>
      <c r="E252" s="12" t="s">
        <v>228</v>
      </c>
      <c r="G252" s="1" t="s">
        <v>190</v>
      </c>
      <c r="H252" s="139">
        <v>1000</v>
      </c>
      <c r="I252" s="139">
        <v>0</v>
      </c>
      <c r="J252" s="139">
        <f t="shared" si="58"/>
        <v>1000</v>
      </c>
      <c r="K252" s="161">
        <v>-450</v>
      </c>
      <c r="L252" s="139">
        <f t="shared" si="59"/>
        <v>550</v>
      </c>
    </row>
    <row r="253" spans="1:12" x14ac:dyDescent="0.25">
      <c r="A253" s="21">
        <v>7</v>
      </c>
      <c r="B253" s="21">
        <v>1</v>
      </c>
      <c r="D253" s="1">
        <v>642</v>
      </c>
      <c r="E253" s="12" t="s">
        <v>225</v>
      </c>
      <c r="G253" s="1" t="s">
        <v>191</v>
      </c>
      <c r="H253" s="139">
        <v>2000</v>
      </c>
      <c r="I253" s="139">
        <v>0</v>
      </c>
      <c r="J253" s="139">
        <f t="shared" si="58"/>
        <v>2000</v>
      </c>
      <c r="K253" s="139">
        <v>0</v>
      </c>
      <c r="L253" s="139">
        <f t="shared" si="59"/>
        <v>2000</v>
      </c>
    </row>
    <row r="254" spans="1:12" x14ac:dyDescent="0.25">
      <c r="A254" s="21">
        <v>7</v>
      </c>
      <c r="B254" s="21">
        <v>1</v>
      </c>
      <c r="D254" s="1">
        <v>632</v>
      </c>
      <c r="E254" s="12" t="s">
        <v>225</v>
      </c>
      <c r="G254" s="1" t="s">
        <v>192</v>
      </c>
      <c r="H254" s="139">
        <v>1000</v>
      </c>
      <c r="I254" s="139">
        <v>0</v>
      </c>
      <c r="J254" s="139">
        <f t="shared" si="58"/>
        <v>1000</v>
      </c>
      <c r="K254" s="139">
        <v>0</v>
      </c>
      <c r="L254" s="139">
        <f t="shared" si="59"/>
        <v>1000</v>
      </c>
    </row>
    <row r="255" spans="1:12" x14ac:dyDescent="0.25">
      <c r="A255" s="21">
        <v>7</v>
      </c>
      <c r="B255" s="21">
        <v>1</v>
      </c>
      <c r="D255" s="1">
        <v>635</v>
      </c>
      <c r="E255" s="12" t="s">
        <v>235</v>
      </c>
      <c r="G255" s="1" t="s">
        <v>443</v>
      </c>
      <c r="H255" s="139"/>
      <c r="I255" s="139">
        <v>0</v>
      </c>
      <c r="J255" s="139">
        <f t="shared" si="58"/>
        <v>0</v>
      </c>
      <c r="K255" s="139">
        <v>0</v>
      </c>
      <c r="L255" s="139">
        <f t="shared" si="59"/>
        <v>0</v>
      </c>
    </row>
    <row r="256" spans="1:12" x14ac:dyDescent="0.25">
      <c r="A256" s="21">
        <v>7</v>
      </c>
      <c r="B256" s="21">
        <v>1</v>
      </c>
      <c r="D256" s="97">
        <v>635</v>
      </c>
      <c r="E256" s="98" t="s">
        <v>235</v>
      </c>
      <c r="G256" s="1" t="s">
        <v>196</v>
      </c>
      <c r="H256" s="139">
        <v>100</v>
      </c>
      <c r="I256" s="139">
        <v>0</v>
      </c>
      <c r="J256" s="139">
        <f t="shared" si="58"/>
        <v>100</v>
      </c>
      <c r="K256" s="139">
        <v>0</v>
      </c>
      <c r="L256" s="139">
        <f t="shared" si="59"/>
        <v>100</v>
      </c>
    </row>
    <row r="257" spans="1:12" x14ac:dyDescent="0.25">
      <c r="A257" s="21">
        <v>7</v>
      </c>
      <c r="B257" s="21">
        <v>1</v>
      </c>
      <c r="D257" s="1"/>
      <c r="E257" s="12"/>
      <c r="G257" s="4" t="s">
        <v>193</v>
      </c>
      <c r="H257" s="127">
        <f>SUM(H247:H256)</f>
        <v>7900</v>
      </c>
      <c r="I257" s="127">
        <f>SUM(I247:I256)</f>
        <v>300</v>
      </c>
      <c r="J257" s="127">
        <f>SUM(J247:J256)</f>
        <v>8200</v>
      </c>
      <c r="K257" s="127">
        <f>SUM(K247:K256)</f>
        <v>-450</v>
      </c>
      <c r="L257" s="127">
        <f>SUM(L247:L256)</f>
        <v>7750</v>
      </c>
    </row>
    <row r="258" spans="1:12" x14ac:dyDescent="0.25">
      <c r="A258" s="21">
        <v>7</v>
      </c>
      <c r="B258" s="21">
        <v>1</v>
      </c>
      <c r="D258" s="1">
        <v>711</v>
      </c>
      <c r="E258" s="12" t="s">
        <v>225</v>
      </c>
      <c r="G258" s="1" t="s">
        <v>194</v>
      </c>
      <c r="H258" s="142">
        <v>10000</v>
      </c>
      <c r="I258" s="142">
        <v>-5000</v>
      </c>
      <c r="J258" s="139">
        <f t="shared" ref="J258:J261" si="60">H258+I258</f>
        <v>5000</v>
      </c>
      <c r="K258" s="142">
        <v>0</v>
      </c>
      <c r="L258" s="139">
        <f>J258+K258</f>
        <v>5000</v>
      </c>
    </row>
    <row r="259" spans="1:12" x14ac:dyDescent="0.25">
      <c r="A259" s="21">
        <v>7</v>
      </c>
      <c r="B259" s="21">
        <v>1</v>
      </c>
      <c r="D259" s="1">
        <v>717</v>
      </c>
      <c r="E259" s="12" t="s">
        <v>225</v>
      </c>
      <c r="G259" s="1" t="s">
        <v>195</v>
      </c>
      <c r="H259" s="139">
        <v>0</v>
      </c>
      <c r="I259" s="139">
        <v>0</v>
      </c>
      <c r="J259" s="139">
        <f t="shared" si="60"/>
        <v>0</v>
      </c>
      <c r="K259" s="161">
        <v>1500</v>
      </c>
      <c r="L259" s="139">
        <f>J259+K259</f>
        <v>1500</v>
      </c>
    </row>
    <row r="260" spans="1:12" x14ac:dyDescent="0.25">
      <c r="A260" s="21">
        <v>7</v>
      </c>
      <c r="B260" s="21">
        <v>1</v>
      </c>
      <c r="D260" s="1">
        <v>717</v>
      </c>
      <c r="E260" s="12" t="s">
        <v>225</v>
      </c>
      <c r="G260" s="1" t="s">
        <v>197</v>
      </c>
      <c r="H260" s="139">
        <v>0</v>
      </c>
      <c r="I260" s="139">
        <v>0</v>
      </c>
      <c r="J260" s="139">
        <f t="shared" si="60"/>
        <v>0</v>
      </c>
      <c r="K260" s="139">
        <v>0</v>
      </c>
      <c r="L260" s="139">
        <f>J260+K260</f>
        <v>0</v>
      </c>
    </row>
    <row r="261" spans="1:12" x14ac:dyDescent="0.25">
      <c r="A261" s="21">
        <v>7</v>
      </c>
      <c r="B261" s="21">
        <v>1</v>
      </c>
      <c r="D261" s="1">
        <v>717</v>
      </c>
      <c r="E261" s="12" t="s">
        <v>226</v>
      </c>
      <c r="G261" s="1" t="s">
        <v>198</v>
      </c>
      <c r="H261" s="139">
        <v>0</v>
      </c>
      <c r="I261" s="139">
        <v>0</v>
      </c>
      <c r="J261" s="139">
        <f t="shared" si="60"/>
        <v>0</v>
      </c>
      <c r="K261" s="139">
        <v>0</v>
      </c>
      <c r="L261" s="139">
        <f>J261+K261</f>
        <v>0</v>
      </c>
    </row>
    <row r="262" spans="1:12" x14ac:dyDescent="0.25">
      <c r="A262" s="21">
        <v>7</v>
      </c>
      <c r="B262" s="21">
        <v>1</v>
      </c>
      <c r="D262" s="1"/>
      <c r="E262" s="12"/>
      <c r="G262" s="6" t="s">
        <v>199</v>
      </c>
      <c r="H262" s="129">
        <f>SUM(H258:H261)</f>
        <v>10000</v>
      </c>
      <c r="I262" s="129">
        <f>SUM(I258:I261)</f>
        <v>-5000</v>
      </c>
      <c r="J262" s="129">
        <f>SUM(J258:J261)</f>
        <v>5000</v>
      </c>
      <c r="K262" s="129">
        <f>SUM(K258:K261)</f>
        <v>1500</v>
      </c>
      <c r="L262" s="129">
        <f>SUM(L258:L261)</f>
        <v>6500</v>
      </c>
    </row>
    <row r="263" spans="1:12" x14ac:dyDescent="0.25">
      <c r="A263" s="21">
        <v>8</v>
      </c>
      <c r="B263" s="21">
        <v>1</v>
      </c>
      <c r="D263" s="1">
        <v>632</v>
      </c>
      <c r="E263" s="12" t="s">
        <v>225</v>
      </c>
      <c r="G263" s="1" t="s">
        <v>200</v>
      </c>
      <c r="H263" s="139">
        <v>1000</v>
      </c>
      <c r="I263" s="139">
        <v>0</v>
      </c>
      <c r="J263" s="139">
        <f t="shared" ref="J263:J270" si="61">H263+I263</f>
        <v>1000</v>
      </c>
      <c r="K263" s="139">
        <v>0</v>
      </c>
      <c r="L263" s="139">
        <f t="shared" ref="L263:L270" si="62">J263+K263</f>
        <v>1000</v>
      </c>
    </row>
    <row r="264" spans="1:12" x14ac:dyDescent="0.25">
      <c r="A264" s="21">
        <v>8</v>
      </c>
      <c r="B264" s="21">
        <v>1</v>
      </c>
      <c r="D264" s="1">
        <v>632</v>
      </c>
      <c r="E264" s="12" t="s">
        <v>226</v>
      </c>
      <c r="G264" s="1" t="s">
        <v>201</v>
      </c>
      <c r="H264" s="139">
        <v>500</v>
      </c>
      <c r="I264" s="139">
        <v>0</v>
      </c>
      <c r="J264" s="139">
        <f t="shared" si="61"/>
        <v>500</v>
      </c>
      <c r="K264" s="139">
        <v>0</v>
      </c>
      <c r="L264" s="139">
        <f t="shared" si="62"/>
        <v>500</v>
      </c>
    </row>
    <row r="265" spans="1:12" x14ac:dyDescent="0.25">
      <c r="A265" s="21">
        <v>8</v>
      </c>
      <c r="B265" s="21">
        <v>1</v>
      </c>
      <c r="D265" s="1">
        <v>633</v>
      </c>
      <c r="E265" s="12" t="s">
        <v>225</v>
      </c>
      <c r="G265" s="1" t="s">
        <v>202</v>
      </c>
      <c r="H265" s="139">
        <v>400</v>
      </c>
      <c r="I265" s="139">
        <v>0</v>
      </c>
      <c r="J265" s="139">
        <f t="shared" si="61"/>
        <v>400</v>
      </c>
      <c r="K265" s="139">
        <v>0</v>
      </c>
      <c r="L265" s="139">
        <f t="shared" si="62"/>
        <v>400</v>
      </c>
    </row>
    <row r="266" spans="1:12" x14ac:dyDescent="0.25">
      <c r="A266" s="21">
        <v>8</v>
      </c>
      <c r="B266" s="21">
        <v>1</v>
      </c>
      <c r="D266" s="100">
        <v>633</v>
      </c>
      <c r="E266" s="101" t="s">
        <v>235</v>
      </c>
      <c r="G266" s="1" t="s">
        <v>446</v>
      </c>
      <c r="H266" s="139">
        <v>1500</v>
      </c>
      <c r="I266" s="139">
        <v>0</v>
      </c>
      <c r="J266" s="139">
        <f t="shared" si="61"/>
        <v>1500</v>
      </c>
      <c r="K266" s="139">
        <v>0</v>
      </c>
      <c r="L266" s="139">
        <f t="shared" si="62"/>
        <v>1500</v>
      </c>
    </row>
    <row r="267" spans="1:12" x14ac:dyDescent="0.25">
      <c r="A267" s="21">
        <v>8</v>
      </c>
      <c r="B267" s="21">
        <v>1</v>
      </c>
      <c r="D267" s="1">
        <v>635</v>
      </c>
      <c r="E267" s="12" t="s">
        <v>228</v>
      </c>
      <c r="G267" s="1" t="s">
        <v>203</v>
      </c>
      <c r="H267" s="139">
        <v>200</v>
      </c>
      <c r="I267" s="139">
        <v>0</v>
      </c>
      <c r="J267" s="139">
        <f t="shared" si="61"/>
        <v>200</v>
      </c>
      <c r="K267" s="139">
        <v>0</v>
      </c>
      <c r="L267" s="139">
        <f t="shared" si="62"/>
        <v>200</v>
      </c>
    </row>
    <row r="268" spans="1:12" x14ac:dyDescent="0.25">
      <c r="A268" s="21">
        <v>8</v>
      </c>
      <c r="B268" s="21">
        <v>1</v>
      </c>
      <c r="D268" s="1">
        <v>635</v>
      </c>
      <c r="E268" s="12" t="s">
        <v>235</v>
      </c>
      <c r="G268" s="1" t="s">
        <v>204</v>
      </c>
      <c r="H268" s="139">
        <v>1700</v>
      </c>
      <c r="I268" s="139">
        <v>1300</v>
      </c>
      <c r="J268" s="139">
        <f t="shared" si="61"/>
        <v>3000</v>
      </c>
      <c r="K268" s="139">
        <v>0</v>
      </c>
      <c r="L268" s="139">
        <f t="shared" si="62"/>
        <v>3000</v>
      </c>
    </row>
    <row r="269" spans="1:12" x14ac:dyDescent="0.25">
      <c r="A269" s="21">
        <v>8</v>
      </c>
      <c r="B269" s="21">
        <v>1</v>
      </c>
      <c r="D269" s="1">
        <v>637</v>
      </c>
      <c r="E269" s="12" t="s">
        <v>228</v>
      </c>
      <c r="G269" s="1" t="s">
        <v>205</v>
      </c>
      <c r="H269" s="139">
        <v>200</v>
      </c>
      <c r="I269" s="139">
        <v>0</v>
      </c>
      <c r="J269" s="139">
        <f t="shared" si="61"/>
        <v>200</v>
      </c>
      <c r="K269" s="139">
        <v>0</v>
      </c>
      <c r="L269" s="139">
        <f t="shared" si="62"/>
        <v>200</v>
      </c>
    </row>
    <row r="270" spans="1:12" x14ac:dyDescent="0.25">
      <c r="A270" s="21">
        <v>8</v>
      </c>
      <c r="B270" s="21">
        <v>1</v>
      </c>
      <c r="D270" s="1">
        <v>632</v>
      </c>
      <c r="E270" s="12" t="s">
        <v>225</v>
      </c>
      <c r="G270" s="1" t="s">
        <v>206</v>
      </c>
      <c r="H270" s="139">
        <v>500</v>
      </c>
      <c r="I270" s="139">
        <v>0</v>
      </c>
      <c r="J270" s="139">
        <f t="shared" si="61"/>
        <v>500</v>
      </c>
      <c r="K270" s="139">
        <v>0</v>
      </c>
      <c r="L270" s="139">
        <f t="shared" si="62"/>
        <v>500</v>
      </c>
    </row>
    <row r="271" spans="1:12" x14ac:dyDescent="0.25">
      <c r="A271" s="21">
        <v>8</v>
      </c>
      <c r="B271" s="21">
        <v>1</v>
      </c>
      <c r="D271" s="1"/>
      <c r="E271" s="12"/>
      <c r="G271" s="4" t="s">
        <v>207</v>
      </c>
      <c r="H271" s="127">
        <f>SUM(H263:H270)</f>
        <v>6000</v>
      </c>
      <c r="I271" s="127">
        <f>SUM(I263:I270)</f>
        <v>1300</v>
      </c>
      <c r="J271" s="127">
        <f>SUM(J263:J270)</f>
        <v>7300</v>
      </c>
      <c r="K271" s="127">
        <f>SUM(K263:K270)</f>
        <v>0</v>
      </c>
      <c r="L271" s="127">
        <f>SUM(L263:L270)</f>
        <v>7300</v>
      </c>
    </row>
    <row r="272" spans="1:12" x14ac:dyDescent="0.25">
      <c r="A272" s="21">
        <v>8</v>
      </c>
      <c r="B272" s="21">
        <v>1</v>
      </c>
      <c r="D272" s="1">
        <v>717</v>
      </c>
      <c r="E272" s="12" t="s">
        <v>225</v>
      </c>
      <c r="G272" s="1" t="s">
        <v>426</v>
      </c>
      <c r="H272" s="139">
        <v>0</v>
      </c>
      <c r="I272" s="139">
        <v>0</v>
      </c>
      <c r="J272" s="139">
        <f t="shared" ref="J272" si="63">H272+I272</f>
        <v>0</v>
      </c>
      <c r="K272" s="139">
        <v>0</v>
      </c>
      <c r="L272" s="139">
        <f>J272+K272</f>
        <v>0</v>
      </c>
    </row>
    <row r="273" spans="1:12" x14ac:dyDescent="0.25">
      <c r="A273" s="21"/>
      <c r="B273" s="21"/>
      <c r="D273" s="1"/>
      <c r="E273" s="12"/>
      <c r="G273" s="6" t="s">
        <v>427</v>
      </c>
      <c r="H273" s="129">
        <f>SUM(H272)</f>
        <v>0</v>
      </c>
      <c r="I273" s="129">
        <f>SUM(I272)</f>
        <v>0</v>
      </c>
      <c r="J273" s="129">
        <f>SUM(J272)</f>
        <v>0</v>
      </c>
      <c r="K273" s="129">
        <f>SUM(K272)</f>
        <v>0</v>
      </c>
      <c r="L273" s="129">
        <f>SUM(L272)</f>
        <v>0</v>
      </c>
    </row>
    <row r="274" spans="1:12" x14ac:dyDescent="0.25">
      <c r="A274" s="21">
        <v>8</v>
      </c>
      <c r="B274" s="21">
        <v>2</v>
      </c>
      <c r="D274" s="1">
        <v>633</v>
      </c>
      <c r="E274" s="12" t="s">
        <v>231</v>
      </c>
      <c r="G274" s="1" t="s">
        <v>208</v>
      </c>
      <c r="H274" s="139">
        <v>300</v>
      </c>
      <c r="I274" s="139">
        <v>0</v>
      </c>
      <c r="J274" s="139">
        <f t="shared" ref="J274" si="64">H274+I274</f>
        <v>300</v>
      </c>
      <c r="K274" s="139">
        <v>0</v>
      </c>
      <c r="L274" s="139">
        <f>J274+K274</f>
        <v>300</v>
      </c>
    </row>
    <row r="275" spans="1:12" x14ac:dyDescent="0.25">
      <c r="A275" s="21">
        <v>8</v>
      </c>
      <c r="B275" s="21">
        <v>2</v>
      </c>
      <c r="D275" s="1"/>
      <c r="E275" s="12"/>
      <c r="G275" s="4" t="s">
        <v>209</v>
      </c>
      <c r="H275" s="127">
        <f>SUM(H274)</f>
        <v>300</v>
      </c>
      <c r="I275" s="127">
        <f>SUM(I274)</f>
        <v>0</v>
      </c>
      <c r="J275" s="127">
        <f>SUM(J274)</f>
        <v>300</v>
      </c>
      <c r="K275" s="127">
        <f>SUM(K274)</f>
        <v>0</v>
      </c>
      <c r="L275" s="127">
        <f>SUM(L274)</f>
        <v>300</v>
      </c>
    </row>
    <row r="276" spans="1:12" x14ac:dyDescent="0.25">
      <c r="A276" s="21">
        <v>8</v>
      </c>
      <c r="B276" s="21">
        <v>3</v>
      </c>
      <c r="D276" s="1">
        <v>634</v>
      </c>
      <c r="E276" s="12" t="s">
        <v>228</v>
      </c>
      <c r="G276" s="1" t="s">
        <v>210</v>
      </c>
      <c r="H276" s="139">
        <v>400</v>
      </c>
      <c r="I276" s="139">
        <v>0</v>
      </c>
      <c r="J276" s="139">
        <f t="shared" ref="J276:J277" si="65">H276+I276</f>
        <v>400</v>
      </c>
      <c r="K276" s="139">
        <v>0</v>
      </c>
      <c r="L276" s="139">
        <f>J276+K276</f>
        <v>400</v>
      </c>
    </row>
    <row r="277" spans="1:12" x14ac:dyDescent="0.25">
      <c r="A277" s="21">
        <v>8</v>
      </c>
      <c r="B277" s="21">
        <v>3</v>
      </c>
      <c r="D277" s="1">
        <v>637</v>
      </c>
      <c r="E277" s="12" t="s">
        <v>226</v>
      </c>
      <c r="G277" s="1" t="s">
        <v>211</v>
      </c>
      <c r="H277" s="139">
        <v>4500</v>
      </c>
      <c r="I277" s="139">
        <v>0</v>
      </c>
      <c r="J277" s="139">
        <f t="shared" si="65"/>
        <v>4500</v>
      </c>
      <c r="K277" s="139">
        <v>0</v>
      </c>
      <c r="L277" s="139">
        <f>J277+K277</f>
        <v>4500</v>
      </c>
    </row>
    <row r="278" spans="1:12" x14ac:dyDescent="0.25">
      <c r="A278" s="21">
        <v>8</v>
      </c>
      <c r="B278" s="21">
        <v>3</v>
      </c>
      <c r="D278" s="1"/>
      <c r="E278" s="12"/>
      <c r="G278" s="4" t="s">
        <v>212</v>
      </c>
      <c r="H278" s="127">
        <f>SUM(H276:H277)</f>
        <v>4900</v>
      </c>
      <c r="I278" s="127">
        <f>SUM(I276:I277)</f>
        <v>0</v>
      </c>
      <c r="J278" s="127">
        <f>SUM(J276:J277)</f>
        <v>4900</v>
      </c>
      <c r="K278" s="127">
        <f>SUM(K276:K277)</f>
        <v>0</v>
      </c>
      <c r="L278" s="127">
        <f>SUM(L276:L277)</f>
        <v>4900</v>
      </c>
    </row>
    <row r="279" spans="1:12" x14ac:dyDescent="0.25">
      <c r="A279" s="21">
        <v>8</v>
      </c>
      <c r="B279" s="21">
        <v>4</v>
      </c>
      <c r="D279" s="1">
        <v>642</v>
      </c>
      <c r="E279" s="12" t="s">
        <v>226</v>
      </c>
      <c r="G279" s="1" t="s">
        <v>213</v>
      </c>
      <c r="H279" s="139">
        <v>5000</v>
      </c>
      <c r="I279" s="139">
        <v>0</v>
      </c>
      <c r="J279" s="139">
        <f t="shared" ref="J279" si="66">H279+I279</f>
        <v>5000</v>
      </c>
      <c r="K279" s="139">
        <v>1500</v>
      </c>
      <c r="L279" s="139">
        <f>J279+K279</f>
        <v>6500</v>
      </c>
    </row>
    <row r="280" spans="1:12" x14ac:dyDescent="0.25">
      <c r="A280" s="21">
        <v>8</v>
      </c>
      <c r="B280" s="21">
        <v>4</v>
      </c>
      <c r="D280" s="1"/>
      <c r="E280" s="12"/>
      <c r="G280" s="4" t="s">
        <v>214</v>
      </c>
      <c r="H280" s="127">
        <f>SUM(H279)</f>
        <v>5000</v>
      </c>
      <c r="I280" s="127">
        <f>SUM(I279)</f>
        <v>0</v>
      </c>
      <c r="J280" s="127">
        <f>SUM(J279)</f>
        <v>5000</v>
      </c>
      <c r="K280" s="127">
        <f>SUM(K279)</f>
        <v>1500</v>
      </c>
      <c r="L280" s="127">
        <f>SUM(L279)</f>
        <v>6500</v>
      </c>
    </row>
    <row r="281" spans="1:12" x14ac:dyDescent="0.25">
      <c r="A281" s="21">
        <v>9</v>
      </c>
      <c r="B281" s="21">
        <v>1</v>
      </c>
      <c r="D281" s="1">
        <v>632</v>
      </c>
      <c r="E281" s="12" t="s">
        <v>225</v>
      </c>
      <c r="G281" s="1" t="s">
        <v>215</v>
      </c>
      <c r="H281" s="139">
        <v>4000</v>
      </c>
      <c r="I281" s="139">
        <v>0</v>
      </c>
      <c r="J281" s="139">
        <f t="shared" ref="J281:J283" si="67">H281+I281</f>
        <v>4000</v>
      </c>
      <c r="K281" s="139">
        <v>0</v>
      </c>
      <c r="L281" s="139">
        <f>J281+K281</f>
        <v>4000</v>
      </c>
    </row>
    <row r="282" spans="1:12" x14ac:dyDescent="0.25">
      <c r="A282" s="21">
        <v>9</v>
      </c>
      <c r="B282" s="21">
        <v>1</v>
      </c>
      <c r="D282" s="1">
        <v>635</v>
      </c>
      <c r="E282" s="12" t="s">
        <v>235</v>
      </c>
      <c r="G282" s="1" t="s">
        <v>216</v>
      </c>
      <c r="H282" s="142">
        <v>4000</v>
      </c>
      <c r="I282" s="139">
        <v>0</v>
      </c>
      <c r="J282" s="139">
        <f t="shared" si="67"/>
        <v>4000</v>
      </c>
      <c r="K282" s="139">
        <v>3200</v>
      </c>
      <c r="L282" s="159">
        <f>J282+K282</f>
        <v>7200</v>
      </c>
    </row>
    <row r="283" spans="1:12" x14ac:dyDescent="0.25">
      <c r="A283" s="21">
        <v>9</v>
      </c>
      <c r="B283" s="21">
        <v>1</v>
      </c>
      <c r="D283" s="1">
        <v>637</v>
      </c>
      <c r="E283" s="12" t="s">
        <v>229</v>
      </c>
      <c r="G283" s="1" t="s">
        <v>217</v>
      </c>
      <c r="H283" s="139">
        <v>500</v>
      </c>
      <c r="I283" s="139">
        <v>0</v>
      </c>
      <c r="J283" s="139">
        <f t="shared" si="67"/>
        <v>500</v>
      </c>
      <c r="K283" s="139">
        <v>0</v>
      </c>
      <c r="L283" s="139">
        <f>J283+K283</f>
        <v>500</v>
      </c>
    </row>
    <row r="284" spans="1:12" x14ac:dyDescent="0.25">
      <c r="A284" s="21">
        <v>9</v>
      </c>
      <c r="B284" s="21">
        <v>1</v>
      </c>
      <c r="D284" s="1"/>
      <c r="E284" s="12"/>
      <c r="G284" s="4" t="s">
        <v>218</v>
      </c>
      <c r="H284" s="127">
        <f>SUM(H281:H283)</f>
        <v>8500</v>
      </c>
      <c r="I284" s="127">
        <f>SUM(I281:I283)</f>
        <v>0</v>
      </c>
      <c r="J284" s="127">
        <f>SUM(J281:J283)</f>
        <v>8500</v>
      </c>
      <c r="K284" s="127">
        <f>SUM(K281:K283)</f>
        <v>3200</v>
      </c>
      <c r="L284" s="127">
        <f>SUM(L281:L283)</f>
        <v>11700</v>
      </c>
    </row>
    <row r="285" spans="1:12" x14ac:dyDescent="0.25">
      <c r="A285" s="21">
        <v>9</v>
      </c>
      <c r="B285" s="21">
        <v>1</v>
      </c>
      <c r="D285" s="1">
        <v>717</v>
      </c>
      <c r="E285" s="12" t="s">
        <v>225</v>
      </c>
      <c r="G285" s="1" t="s">
        <v>438</v>
      </c>
      <c r="H285" s="142">
        <v>9000</v>
      </c>
      <c r="I285" s="139">
        <v>0</v>
      </c>
      <c r="J285" s="139">
        <f t="shared" ref="J285:J286" si="68">H285+I285</f>
        <v>9000</v>
      </c>
      <c r="K285" s="139">
        <v>0</v>
      </c>
      <c r="L285" s="139">
        <f>J285+K285</f>
        <v>9000</v>
      </c>
    </row>
    <row r="286" spans="1:12" x14ac:dyDescent="0.25">
      <c r="A286" s="21">
        <v>9</v>
      </c>
      <c r="B286" s="21">
        <v>1</v>
      </c>
      <c r="D286" s="1">
        <v>717</v>
      </c>
      <c r="E286" s="12" t="s">
        <v>225</v>
      </c>
      <c r="G286" s="1" t="s">
        <v>439</v>
      </c>
      <c r="H286" s="142">
        <v>2000</v>
      </c>
      <c r="I286" s="139">
        <v>0</v>
      </c>
      <c r="J286" s="139">
        <f t="shared" si="68"/>
        <v>2000</v>
      </c>
      <c r="K286" s="139">
        <v>0</v>
      </c>
      <c r="L286" s="139">
        <f>J286+K286</f>
        <v>2000</v>
      </c>
    </row>
    <row r="287" spans="1:12" x14ac:dyDescent="0.25">
      <c r="A287" s="21">
        <v>9</v>
      </c>
      <c r="B287" s="21">
        <v>1</v>
      </c>
      <c r="D287" s="1"/>
      <c r="E287" s="12"/>
      <c r="G287" s="6" t="s">
        <v>436</v>
      </c>
      <c r="H287" s="129">
        <f>SUM(H285:H286)</f>
        <v>11000</v>
      </c>
      <c r="I287" s="129">
        <f>SUM(I285:I286)</f>
        <v>0</v>
      </c>
      <c r="J287" s="129">
        <f>SUM(J285:J286)</f>
        <v>11000</v>
      </c>
      <c r="K287" s="129">
        <f>SUM(K285:K286)</f>
        <v>0</v>
      </c>
      <c r="L287" s="129">
        <f>SUM(L285:L286)</f>
        <v>11000</v>
      </c>
    </row>
    <row r="288" spans="1:12" x14ac:dyDescent="0.25">
      <c r="A288" s="21">
        <v>9</v>
      </c>
      <c r="B288" s="21">
        <v>2</v>
      </c>
      <c r="D288" s="1">
        <v>633</v>
      </c>
      <c r="E288" s="12" t="s">
        <v>235</v>
      </c>
      <c r="G288" s="1" t="s">
        <v>219</v>
      </c>
      <c r="H288" s="139">
        <v>15000</v>
      </c>
      <c r="I288" s="139">
        <v>0</v>
      </c>
      <c r="J288" s="139">
        <f t="shared" ref="J288:J291" si="69">H288+I288</f>
        <v>15000</v>
      </c>
      <c r="K288" s="139">
        <v>0</v>
      </c>
      <c r="L288" s="139">
        <f>J288+K288</f>
        <v>15000</v>
      </c>
    </row>
    <row r="289" spans="1:12" x14ac:dyDescent="0.25">
      <c r="A289" s="21">
        <v>9</v>
      </c>
      <c r="B289" s="21">
        <v>2</v>
      </c>
      <c r="D289" s="1">
        <v>635</v>
      </c>
      <c r="E289" s="12" t="s">
        <v>235</v>
      </c>
      <c r="G289" s="1" t="s">
        <v>220</v>
      </c>
      <c r="H289" s="142">
        <f>15459+541</f>
        <v>16000</v>
      </c>
      <c r="I289" s="140"/>
      <c r="J289" s="139">
        <f t="shared" si="69"/>
        <v>16000</v>
      </c>
      <c r="K289" s="140"/>
      <c r="L289" s="139">
        <f>J289+K289</f>
        <v>16000</v>
      </c>
    </row>
    <row r="290" spans="1:12" x14ac:dyDescent="0.25">
      <c r="A290" s="21">
        <v>9</v>
      </c>
      <c r="B290" s="21">
        <v>2</v>
      </c>
      <c r="D290" s="1">
        <v>714</v>
      </c>
      <c r="E290" s="12" t="s">
        <v>228</v>
      </c>
      <c r="G290" s="1" t="s">
        <v>447</v>
      </c>
      <c r="H290" s="142">
        <v>5000</v>
      </c>
      <c r="I290" s="139">
        <v>0</v>
      </c>
      <c r="J290" s="139">
        <f t="shared" si="69"/>
        <v>5000</v>
      </c>
      <c r="K290" s="139">
        <v>0</v>
      </c>
      <c r="L290" s="139">
        <f>J290+K290</f>
        <v>5000</v>
      </c>
    </row>
    <row r="291" spans="1:12" x14ac:dyDescent="0.25">
      <c r="A291" s="21">
        <v>9</v>
      </c>
      <c r="B291" s="21">
        <v>2</v>
      </c>
      <c r="D291" s="1">
        <v>633</v>
      </c>
      <c r="E291" s="12" t="s">
        <v>235</v>
      </c>
      <c r="G291" s="1" t="s">
        <v>221</v>
      </c>
      <c r="H291" s="139">
        <v>0</v>
      </c>
      <c r="I291" s="139">
        <v>0</v>
      </c>
      <c r="J291" s="139">
        <f t="shared" si="69"/>
        <v>0</v>
      </c>
      <c r="K291" s="139">
        <v>0</v>
      </c>
      <c r="L291" s="139">
        <f>J291+K291</f>
        <v>0</v>
      </c>
    </row>
    <row r="292" spans="1:12" x14ac:dyDescent="0.25">
      <c r="A292" s="21">
        <v>9</v>
      </c>
      <c r="B292" s="21">
        <v>2</v>
      </c>
      <c r="D292" s="1"/>
      <c r="E292" s="12"/>
      <c r="G292" s="4" t="s">
        <v>222</v>
      </c>
      <c r="H292" s="127">
        <f>SUM(H288:H291)-H290</f>
        <v>31000</v>
      </c>
      <c r="I292" s="127">
        <f>SUM(I288:I291)-I290</f>
        <v>0</v>
      </c>
      <c r="J292" s="127">
        <f>SUM(J288:J291)-J290</f>
        <v>31000</v>
      </c>
      <c r="K292" s="127">
        <f>SUM(K288:K291)-K290</f>
        <v>0</v>
      </c>
      <c r="L292" s="127">
        <f>SUM(L288:L291)-L290</f>
        <v>31000</v>
      </c>
    </row>
    <row r="293" spans="1:12" x14ac:dyDescent="0.25">
      <c r="A293" s="21"/>
      <c r="B293" s="21"/>
      <c r="D293" s="1"/>
      <c r="E293" s="12"/>
      <c r="G293" s="6" t="s">
        <v>435</v>
      </c>
      <c r="H293" s="129">
        <f>H290</f>
        <v>5000</v>
      </c>
      <c r="I293" s="129">
        <f>I290</f>
        <v>0</v>
      </c>
      <c r="J293" s="129">
        <f>J290</f>
        <v>5000</v>
      </c>
      <c r="K293" s="129">
        <f>K290</f>
        <v>0</v>
      </c>
      <c r="L293" s="129">
        <f>L290</f>
        <v>5000</v>
      </c>
    </row>
    <row r="294" spans="1:12" x14ac:dyDescent="0.25">
      <c r="A294" s="21"/>
      <c r="B294" s="21"/>
      <c r="D294" s="1"/>
      <c r="E294" s="12"/>
      <c r="G294" s="1"/>
      <c r="H294" s="126"/>
      <c r="I294" s="126"/>
      <c r="J294" s="126"/>
      <c r="K294" s="126"/>
      <c r="L294" s="126"/>
    </row>
    <row r="295" spans="1:12" ht="29.25" customHeight="1" x14ac:dyDescent="0.25">
      <c r="A295" s="21"/>
      <c r="B295" s="21"/>
      <c r="D295" s="1"/>
      <c r="E295" s="12"/>
      <c r="G295" s="4" t="s">
        <v>223</v>
      </c>
      <c r="H295" s="131">
        <f>H12+H14+H18+H20+H28+H31+H89+H92+H94+H96+H98+H100+H102+H117+H119+H123+H136+H145+H147+H149+H153+H169+H172+H174+H180+H184+H189+H199+H204+H210+H218+H220+H225+H236+H246+H257+H271+H275+H278+H280+H284+H292</f>
        <v>405680</v>
      </c>
      <c r="I295" s="131">
        <f>I12+I14+I18+I20+I28+I31+I89+I92+I94+I96+I98+I100+I102+I117+I119+I123+I136+I145+I147+I149+I153+I169+I172+I174+I180+I184+I189+I199+I204+I210+I218+I220+I225+I236+I246+I257+I271+I275+I278+I280+I284+I292</f>
        <v>8407</v>
      </c>
      <c r="J295" s="131">
        <f>J12+J14+J18+J20+J28+J31+J89+J92+J94+J96+J98+J100+J102+J117+J119+J123+J136+J145+J147+J149+J153+J169+J172+J174+J180+J184+J189+J199+J204+J210+J218+J220+J225+J236+J246+J257+J271+J275+J278+J280+J284+J292</f>
        <v>414087</v>
      </c>
      <c r="K295" s="131">
        <f>K12+K14+K18+K20+K28+K31+K89+K92+K94+K96+K98+K100+K102+K117+K119+K123+K136+K145+K147+K149+K153+K169+K172+K174+K180+K184+K189+K199+K204+K210+K218+K220+K225+K236+K246+K257+K271+K275+K278+K280+K284+K292</f>
        <v>46700</v>
      </c>
      <c r="L295" s="131">
        <f>L12+L14+L18+L20+L28+L31+L89+L92+L94+L96+L98+L100+L102+L117+L119+L123+L136+L145+L147+L149+L153+L169+L172+L174+L180+L184+L189+L199+L204+L210+L218+L220+L225+L236+L246+L257+L271+L275+L278+L280+L284+L292</f>
        <v>460787</v>
      </c>
    </row>
    <row r="296" spans="1:12" x14ac:dyDescent="0.25">
      <c r="A296" s="21"/>
      <c r="B296" s="21"/>
      <c r="D296" s="1"/>
      <c r="E296" s="12"/>
      <c r="G296" s="1"/>
      <c r="H296" s="126"/>
      <c r="I296" s="126"/>
      <c r="J296" s="126"/>
      <c r="K296" s="126"/>
      <c r="L296" s="126"/>
    </row>
    <row r="297" spans="1:12" ht="27.75" customHeight="1" x14ac:dyDescent="0.25">
      <c r="A297" s="21"/>
      <c r="B297" s="21"/>
      <c r="D297" s="1"/>
      <c r="E297" s="12"/>
      <c r="G297" s="6" t="s">
        <v>224</v>
      </c>
      <c r="H297" s="132">
        <f>H127+H192+H208+H216+H229+H243+H262+H287+H273+H293</f>
        <v>286000</v>
      </c>
      <c r="I297" s="132">
        <f>I127+I192+I208+I216+I229+I243+I262+I287+I273+I293</f>
        <v>36000</v>
      </c>
      <c r="J297" s="132">
        <f>J127+J192+J208+J216+J229+J243+J262+J287+J273+J293</f>
        <v>322000</v>
      </c>
      <c r="K297" s="132">
        <f>K127+K192+K208+K216+K229+K243+K262+K287+K273+K293</f>
        <v>-7500</v>
      </c>
      <c r="L297" s="132">
        <f>L127+L192+L208+L216+L229+L243+L262+L287+L273+L293</f>
        <v>314500</v>
      </c>
    </row>
    <row r="298" spans="1:12" ht="27.75" customHeight="1" x14ac:dyDescent="0.25">
      <c r="A298" s="22"/>
      <c r="B298" s="22"/>
      <c r="D298" s="7"/>
      <c r="E298" s="13"/>
      <c r="G298" s="24" t="s">
        <v>424</v>
      </c>
      <c r="H298" s="133"/>
      <c r="I298" s="133">
        <v>0</v>
      </c>
      <c r="J298" s="133">
        <v>0</v>
      </c>
      <c r="K298" s="133">
        <v>0</v>
      </c>
      <c r="L298" s="133">
        <v>0</v>
      </c>
    </row>
    <row r="299" spans="1:12" ht="27.75" customHeight="1" x14ac:dyDescent="0.25">
      <c r="A299" s="22"/>
      <c r="B299" s="22"/>
      <c r="D299" s="7"/>
      <c r="E299" s="13"/>
      <c r="G299" s="24" t="s">
        <v>251</v>
      </c>
      <c r="H299" s="134">
        <f>H121</f>
        <v>27916</v>
      </c>
      <c r="I299" s="134">
        <f>I121</f>
        <v>0</v>
      </c>
      <c r="J299" s="134">
        <f>J121</f>
        <v>27916</v>
      </c>
      <c r="K299" s="134">
        <f>K121</f>
        <v>0</v>
      </c>
      <c r="L299" s="134">
        <f>L121</f>
        <v>27916</v>
      </c>
    </row>
    <row r="300" spans="1:12" ht="15.75" thickBot="1" x14ac:dyDescent="0.3">
      <c r="A300" s="22"/>
      <c r="B300" s="22"/>
      <c r="D300" s="7"/>
      <c r="E300" s="13"/>
      <c r="G300" s="7"/>
      <c r="H300" s="135"/>
      <c r="I300" s="135"/>
      <c r="J300" s="135"/>
      <c r="K300" s="135"/>
      <c r="L300" s="135"/>
    </row>
    <row r="301" spans="1:12" ht="29.25" customHeight="1" thickBot="1" x14ac:dyDescent="0.3">
      <c r="A301" s="19"/>
      <c r="B301" s="23"/>
      <c r="C301" s="9"/>
      <c r="D301" s="8"/>
      <c r="E301" s="14"/>
      <c r="F301" s="9"/>
      <c r="G301" s="38" t="s">
        <v>368</v>
      </c>
      <c r="H301" s="136">
        <f t="shared" ref="H301" si="70">H295+H297+H299+H298</f>
        <v>719596</v>
      </c>
      <c r="I301" s="136">
        <f t="shared" ref="I301:J301" si="71">I295+I297+I299+I298</f>
        <v>44407</v>
      </c>
      <c r="J301" s="136">
        <f t="shared" si="71"/>
        <v>764003</v>
      </c>
      <c r="K301" s="136">
        <f t="shared" ref="K301:L301" si="72">K295+K297+K299+K298</f>
        <v>39200</v>
      </c>
      <c r="L301" s="136">
        <f t="shared" si="72"/>
        <v>803203</v>
      </c>
    </row>
    <row r="302" spans="1:12" ht="24.75" customHeight="1" x14ac:dyDescent="0.25">
      <c r="A302" s="20"/>
      <c r="B302" s="20"/>
      <c r="D302" s="2"/>
      <c r="E302" s="11"/>
      <c r="G302" s="1" t="s">
        <v>369</v>
      </c>
      <c r="H302" s="126">
        <v>424354</v>
      </c>
      <c r="I302" s="126">
        <v>0</v>
      </c>
      <c r="J302" s="139">
        <f t="shared" ref="J302:J304" si="73">H302+I302</f>
        <v>424354</v>
      </c>
      <c r="K302" s="126">
        <v>0</v>
      </c>
      <c r="L302" s="139">
        <f>J302+K302</f>
        <v>424354</v>
      </c>
    </row>
    <row r="303" spans="1:12" ht="24.75" customHeight="1" x14ac:dyDescent="0.25">
      <c r="A303" s="20"/>
      <c r="B303" s="20"/>
      <c r="D303" s="2"/>
      <c r="E303" s="11"/>
      <c r="G303" s="1" t="s">
        <v>370</v>
      </c>
      <c r="H303" s="141">
        <f>226000-22541</f>
        <v>203459</v>
      </c>
      <c r="I303" s="141">
        <v>22541</v>
      </c>
      <c r="J303" s="139">
        <f t="shared" si="73"/>
        <v>226000</v>
      </c>
      <c r="K303" s="141"/>
      <c r="L303" s="139">
        <f>J303+K303</f>
        <v>226000</v>
      </c>
    </row>
    <row r="304" spans="1:12" ht="18.75" customHeight="1" thickBot="1" x14ac:dyDescent="0.3">
      <c r="A304" s="20"/>
      <c r="B304" s="20"/>
      <c r="D304" s="2"/>
      <c r="E304" s="11"/>
      <c r="G304" s="39" t="s">
        <v>371</v>
      </c>
      <c r="H304" s="135">
        <v>0</v>
      </c>
      <c r="I304" s="135">
        <v>0</v>
      </c>
      <c r="J304" s="139">
        <f t="shared" si="73"/>
        <v>0</v>
      </c>
      <c r="K304" s="135">
        <v>0</v>
      </c>
      <c r="L304" s="139">
        <f>J304+K304</f>
        <v>0</v>
      </c>
    </row>
    <row r="305" spans="1:12" ht="26.25" customHeight="1" thickBot="1" x14ac:dyDescent="0.35">
      <c r="A305" s="20"/>
      <c r="B305" s="20"/>
      <c r="D305" s="2"/>
      <c r="E305" s="11"/>
      <c r="G305" s="40" t="s">
        <v>372</v>
      </c>
      <c r="H305" s="137">
        <f t="shared" ref="H305:I305" si="74">SUM(H301:H304)</f>
        <v>1347409</v>
      </c>
      <c r="I305" s="137">
        <f t="shared" si="74"/>
        <v>66948</v>
      </c>
      <c r="J305" s="137">
        <f t="shared" ref="J305:L305" si="75">SUM(J301:J304)</f>
        <v>1414357</v>
      </c>
      <c r="K305" s="137">
        <f t="shared" ref="K305" si="76">SUM(K301:K304)</f>
        <v>39200</v>
      </c>
      <c r="L305" s="137">
        <f t="shared" si="75"/>
        <v>1453557</v>
      </c>
    </row>
    <row r="306" spans="1:12" x14ac:dyDescent="0.25">
      <c r="A306" s="20"/>
      <c r="B306" s="20"/>
      <c r="D306" s="2"/>
      <c r="E306" s="11"/>
      <c r="G306" s="2"/>
      <c r="H306" s="17"/>
      <c r="I306" s="17"/>
      <c r="J306" s="17"/>
    </row>
    <row r="307" spans="1:12" x14ac:dyDescent="0.25">
      <c r="A307" s="20"/>
      <c r="B307" s="20"/>
      <c r="D307" s="2"/>
      <c r="E307" s="60" t="s">
        <v>398</v>
      </c>
      <c r="F307" s="61"/>
      <c r="G307" s="95">
        <v>43280</v>
      </c>
      <c r="H307" s="17"/>
      <c r="I307" s="17"/>
      <c r="J307" s="17"/>
    </row>
    <row r="308" spans="1:12" x14ac:dyDescent="0.25">
      <c r="A308" s="20"/>
      <c r="B308" s="20"/>
      <c r="D308" s="2"/>
      <c r="E308" s="60" t="s">
        <v>399</v>
      </c>
      <c r="F308" s="61"/>
      <c r="G308" s="95">
        <v>43297</v>
      </c>
      <c r="H308" s="17"/>
      <c r="I308" s="17"/>
      <c r="J308" s="17"/>
    </row>
    <row r="309" spans="1:12" x14ac:dyDescent="0.25">
      <c r="A309" s="20"/>
      <c r="B309" s="20"/>
      <c r="D309" s="2"/>
      <c r="E309" s="60"/>
      <c r="F309" s="61"/>
      <c r="G309" s="62"/>
      <c r="H309" s="17"/>
      <c r="I309" s="17"/>
      <c r="J309" s="17"/>
    </row>
    <row r="310" spans="1:12" x14ac:dyDescent="0.25">
      <c r="A310" s="64" t="s">
        <v>480</v>
      </c>
      <c r="B310" s="20"/>
      <c r="D310" s="2"/>
      <c r="E310" s="60"/>
      <c r="F310" s="61"/>
      <c r="G310" s="62"/>
      <c r="H310" s="17"/>
      <c r="I310" s="17"/>
      <c r="J310" s="17"/>
    </row>
    <row r="311" spans="1:12" x14ac:dyDescent="0.25">
      <c r="A311" s="20"/>
      <c r="B311" s="20"/>
      <c r="D311" s="2"/>
      <c r="E311" s="64"/>
      <c r="F311" s="61"/>
      <c r="G311" s="62"/>
      <c r="H311" s="17"/>
      <c r="I311" s="17"/>
      <c r="J311" s="17"/>
    </row>
    <row r="312" spans="1:12" x14ac:dyDescent="0.25">
      <c r="A312" s="20"/>
      <c r="B312" s="20"/>
      <c r="D312" s="2"/>
      <c r="E312" s="60"/>
      <c r="F312" s="61"/>
      <c r="G312" s="62"/>
      <c r="H312" s="17"/>
      <c r="I312" s="17"/>
      <c r="J312" s="17"/>
    </row>
    <row r="313" spans="1:12" x14ac:dyDescent="0.25">
      <c r="A313" s="20"/>
      <c r="B313" s="20"/>
      <c r="D313" s="2"/>
      <c r="E313" s="64"/>
      <c r="F313" s="61"/>
      <c r="G313" s="62"/>
      <c r="H313" s="17"/>
      <c r="I313" s="17"/>
      <c r="J313" s="17"/>
    </row>
    <row r="314" spans="1:12" x14ac:dyDescent="0.25">
      <c r="A314" s="20"/>
      <c r="B314" s="20"/>
      <c r="D314" s="2"/>
      <c r="E314" s="11"/>
      <c r="G314" s="2"/>
      <c r="H314" s="17"/>
      <c r="I314" s="17"/>
      <c r="J314" s="17"/>
    </row>
    <row r="315" spans="1:12" x14ac:dyDescent="0.25">
      <c r="A315" s="20"/>
      <c r="B315" s="20"/>
      <c r="D315" s="2"/>
      <c r="E315" s="11"/>
      <c r="G315" s="2"/>
      <c r="H315" s="17"/>
      <c r="I315" s="17"/>
      <c r="J315" s="17"/>
    </row>
    <row r="316" spans="1:12" x14ac:dyDescent="0.25">
      <c r="A316" s="20"/>
      <c r="B316" s="20"/>
      <c r="D316" s="2"/>
      <c r="E316" s="11"/>
      <c r="G316" s="2"/>
      <c r="H316" s="17"/>
      <c r="I316" s="17"/>
      <c r="J316" s="17"/>
    </row>
    <row r="317" spans="1:12" x14ac:dyDescent="0.25">
      <c r="A317" s="20"/>
      <c r="B317" s="20"/>
      <c r="D317" s="2"/>
      <c r="E317" s="11"/>
      <c r="G317" s="2"/>
      <c r="H317" s="2"/>
      <c r="I317" s="17"/>
      <c r="J317" s="17"/>
    </row>
    <row r="318" spans="1:12" x14ac:dyDescent="0.25">
      <c r="A318" s="20"/>
      <c r="B318" s="20"/>
      <c r="D318" s="2"/>
      <c r="E318" s="11"/>
      <c r="G318" s="2"/>
      <c r="H318" s="17"/>
      <c r="I318" s="17"/>
      <c r="J318" s="17"/>
    </row>
    <row r="319" spans="1:12" x14ac:dyDescent="0.25">
      <c r="A319" s="20"/>
      <c r="B319" s="20"/>
      <c r="D319" s="2"/>
      <c r="E319" s="11"/>
      <c r="G319" s="2"/>
      <c r="H319" s="17"/>
      <c r="I319" s="17"/>
      <c r="J319" s="17"/>
    </row>
    <row r="320" spans="1:12" x14ac:dyDescent="0.25">
      <c r="A320" s="20"/>
      <c r="B320" s="20"/>
      <c r="D320" s="2"/>
      <c r="E320" s="11"/>
      <c r="G320" s="2"/>
      <c r="H320" s="17"/>
      <c r="I320" s="17"/>
      <c r="J320" s="17"/>
    </row>
    <row r="321" spans="1:10" x14ac:dyDescent="0.25">
      <c r="A321" s="20"/>
      <c r="B321" s="20"/>
      <c r="D321" s="2"/>
      <c r="E321" s="11"/>
      <c r="G321" s="2"/>
      <c r="H321" s="17"/>
      <c r="I321" s="17"/>
      <c r="J321" s="17"/>
    </row>
    <row r="322" spans="1:10" x14ac:dyDescent="0.25">
      <c r="A322" s="20"/>
      <c r="B322" s="20"/>
      <c r="D322" s="2"/>
      <c r="E322" s="11"/>
      <c r="G322" s="2"/>
      <c r="H322" s="17"/>
      <c r="I322" s="17"/>
      <c r="J322" s="17"/>
    </row>
    <row r="323" spans="1:10" x14ac:dyDescent="0.25">
      <c r="A323" s="20"/>
      <c r="B323" s="20"/>
      <c r="D323" s="2"/>
      <c r="E323" s="11"/>
      <c r="G323" s="2"/>
      <c r="H323" s="17"/>
      <c r="I323" s="17"/>
      <c r="J323" s="17"/>
    </row>
    <row r="324" spans="1:10" x14ac:dyDescent="0.25">
      <c r="A324" s="20"/>
      <c r="B324" s="20"/>
      <c r="D324" s="2"/>
      <c r="E324" s="11"/>
      <c r="G324" s="2"/>
      <c r="H324" s="17"/>
      <c r="I324" s="17"/>
      <c r="J324" s="17"/>
    </row>
    <row r="325" spans="1:10" x14ac:dyDescent="0.25">
      <c r="A325" s="20"/>
      <c r="B325" s="20"/>
      <c r="D325" s="2"/>
      <c r="E325" s="11"/>
      <c r="G325" s="2"/>
      <c r="H325" s="17"/>
      <c r="I325" s="17"/>
      <c r="J325" s="17"/>
    </row>
    <row r="326" spans="1:10" x14ac:dyDescent="0.25">
      <c r="A326" s="20"/>
      <c r="B326" s="20"/>
      <c r="D326" s="2"/>
      <c r="E326" s="11"/>
      <c r="G326" s="2"/>
      <c r="H326" s="17"/>
      <c r="I326" s="17"/>
      <c r="J326" s="17"/>
    </row>
    <row r="327" spans="1:10" x14ac:dyDescent="0.25">
      <c r="A327" s="20"/>
      <c r="B327" s="20"/>
      <c r="D327" s="2"/>
      <c r="E327" s="11"/>
      <c r="G327" s="2"/>
      <c r="H327" s="17"/>
      <c r="I327" s="17"/>
      <c r="J327" s="17"/>
    </row>
    <row r="328" spans="1:10" x14ac:dyDescent="0.25">
      <c r="A328" s="20"/>
      <c r="B328" s="20"/>
      <c r="D328" s="2"/>
      <c r="E328" s="11"/>
      <c r="G328" s="2"/>
      <c r="H328" s="17"/>
      <c r="I328" s="17"/>
      <c r="J328" s="17"/>
    </row>
    <row r="329" spans="1:10" x14ac:dyDescent="0.25">
      <c r="A329" s="20"/>
      <c r="B329" s="20"/>
      <c r="D329" s="2"/>
      <c r="E329" s="11"/>
      <c r="G329" s="2"/>
      <c r="H329" s="17"/>
      <c r="I329" s="17"/>
      <c r="J329" s="17"/>
    </row>
    <row r="330" spans="1:10" x14ac:dyDescent="0.25">
      <c r="A330" s="20"/>
      <c r="B330" s="20"/>
      <c r="D330" s="2"/>
      <c r="E330" s="11"/>
      <c r="G330" s="2"/>
      <c r="H330" s="17"/>
      <c r="I330" s="17"/>
      <c r="J330" s="17"/>
    </row>
    <row r="331" spans="1:10" x14ac:dyDescent="0.25">
      <c r="A331" s="20"/>
      <c r="B331" s="20"/>
      <c r="D331" s="2"/>
      <c r="E331" s="11"/>
      <c r="G331" s="2"/>
      <c r="H331" s="17"/>
      <c r="I331" s="17"/>
      <c r="J331" s="17"/>
    </row>
    <row r="332" spans="1:10" x14ac:dyDescent="0.25">
      <c r="A332" s="20"/>
      <c r="B332" s="20"/>
      <c r="D332" s="2"/>
      <c r="E332" s="11"/>
      <c r="G332" s="2"/>
      <c r="H332" s="17"/>
      <c r="I332" s="17"/>
      <c r="J332" s="17"/>
    </row>
    <row r="333" spans="1:10" x14ac:dyDescent="0.25">
      <c r="A333" s="20"/>
      <c r="B333" s="20"/>
      <c r="D333" s="2"/>
      <c r="E333" s="11"/>
      <c r="G333" s="2"/>
      <c r="H333" s="17"/>
      <c r="I333" s="17"/>
      <c r="J333" s="17"/>
    </row>
    <row r="334" spans="1:10" x14ac:dyDescent="0.25">
      <c r="A334" s="20"/>
      <c r="B334" s="20"/>
      <c r="D334" s="2"/>
      <c r="E334" s="11"/>
      <c r="G334" s="2"/>
      <c r="H334" s="17"/>
      <c r="I334" s="17"/>
      <c r="J334" s="17"/>
    </row>
    <row r="335" spans="1:10" x14ac:dyDescent="0.25">
      <c r="A335" s="20"/>
      <c r="B335" s="20"/>
      <c r="D335" s="2"/>
      <c r="E335" s="11"/>
      <c r="G335" s="2"/>
      <c r="H335" s="17"/>
      <c r="I335" s="17"/>
      <c r="J335" s="17"/>
    </row>
    <row r="336" spans="1:10" x14ac:dyDescent="0.25">
      <c r="A336" s="20"/>
      <c r="B336" s="20"/>
      <c r="D336" s="2"/>
      <c r="E336" s="11"/>
      <c r="G336" s="2"/>
      <c r="H336" s="17"/>
      <c r="I336" s="17"/>
      <c r="J336" s="17"/>
    </row>
    <row r="337" spans="1:10" x14ac:dyDescent="0.25">
      <c r="A337" s="20"/>
      <c r="B337" s="20"/>
      <c r="D337" s="2"/>
      <c r="E337" s="11"/>
      <c r="G337" s="2"/>
      <c r="H337" s="17"/>
      <c r="I337" s="17"/>
      <c r="J337" s="17"/>
    </row>
    <row r="338" spans="1:10" x14ac:dyDescent="0.25">
      <c r="A338" s="20"/>
      <c r="B338" s="20"/>
      <c r="D338" s="2"/>
      <c r="E338" s="11"/>
      <c r="G338" s="2"/>
      <c r="H338" s="17"/>
      <c r="I338" s="17"/>
      <c r="J338" s="17"/>
    </row>
    <row r="339" spans="1:10" x14ac:dyDescent="0.25">
      <c r="A339" s="20"/>
      <c r="B339" s="20"/>
      <c r="D339" s="2"/>
      <c r="E339" s="11"/>
      <c r="G339" s="2"/>
      <c r="H339" s="17"/>
      <c r="I339" s="17"/>
      <c r="J339" s="17"/>
    </row>
    <row r="340" spans="1:10" x14ac:dyDescent="0.25">
      <c r="A340" s="20"/>
      <c r="B340" s="20"/>
      <c r="D340" s="2"/>
      <c r="E340" s="11"/>
      <c r="G340" s="2"/>
      <c r="H340" s="17"/>
      <c r="I340" s="17"/>
      <c r="J340" s="17"/>
    </row>
    <row r="341" spans="1:10" x14ac:dyDescent="0.25">
      <c r="A341" s="20"/>
      <c r="B341" s="20"/>
      <c r="D341" s="2"/>
      <c r="E341" s="11"/>
      <c r="G341" s="2"/>
      <c r="H341" s="17"/>
      <c r="I341" s="17"/>
      <c r="J341" s="17"/>
    </row>
    <row r="342" spans="1:10" x14ac:dyDescent="0.25">
      <c r="A342" s="20"/>
      <c r="B342" s="20"/>
      <c r="D342" s="2"/>
      <c r="E342" s="11"/>
      <c r="G342" s="2"/>
      <c r="H342" s="17"/>
      <c r="I342" s="17"/>
      <c r="J342" s="17"/>
    </row>
    <row r="343" spans="1:10" x14ac:dyDescent="0.25">
      <c r="A343" s="20"/>
      <c r="B343" s="20"/>
      <c r="D343" s="2"/>
      <c r="E343" s="11"/>
      <c r="G343" s="2"/>
      <c r="H343" s="17"/>
      <c r="I343" s="17"/>
      <c r="J343" s="17"/>
    </row>
    <row r="344" spans="1:10" x14ac:dyDescent="0.25">
      <c r="A344" s="20"/>
      <c r="B344" s="20"/>
      <c r="D344" s="2"/>
      <c r="E344" s="11"/>
      <c r="G344" s="2"/>
      <c r="H344" s="17"/>
      <c r="I344" s="17"/>
      <c r="J344" s="17"/>
    </row>
    <row r="345" spans="1:10" x14ac:dyDescent="0.25">
      <c r="A345" s="20"/>
      <c r="B345" s="20"/>
      <c r="D345" s="2"/>
      <c r="E345" s="11"/>
      <c r="G345" s="2"/>
      <c r="H345" s="17"/>
      <c r="I345" s="17"/>
      <c r="J345" s="17"/>
    </row>
    <row r="346" spans="1:10" x14ac:dyDescent="0.25">
      <c r="A346" s="20"/>
      <c r="B346" s="20"/>
      <c r="D346" s="2"/>
      <c r="E346" s="11"/>
      <c r="G346" s="2"/>
      <c r="H346" s="17"/>
      <c r="I346" s="17"/>
      <c r="J346" s="17"/>
    </row>
    <row r="347" spans="1:10" x14ac:dyDescent="0.25">
      <c r="A347" s="20"/>
      <c r="B347" s="20"/>
      <c r="D347" s="2"/>
      <c r="E347" s="11"/>
      <c r="G347" s="2"/>
      <c r="H347" s="17"/>
      <c r="I347" s="17"/>
      <c r="J347" s="17"/>
    </row>
    <row r="348" spans="1:10" x14ac:dyDescent="0.25">
      <c r="A348" s="20"/>
      <c r="B348" s="20"/>
      <c r="D348" s="2"/>
      <c r="E348" s="11"/>
      <c r="G348" s="2"/>
      <c r="H348" s="17"/>
      <c r="I348" s="17"/>
      <c r="J348" s="17"/>
    </row>
    <row r="349" spans="1:10" x14ac:dyDescent="0.25">
      <c r="A349" s="20"/>
      <c r="B349" s="20"/>
      <c r="D349" s="2"/>
      <c r="E349" s="11"/>
      <c r="G349" s="2"/>
      <c r="H349" s="17"/>
      <c r="I349" s="17"/>
      <c r="J349" s="17"/>
    </row>
    <row r="350" spans="1:10" x14ac:dyDescent="0.25">
      <c r="A350" s="20"/>
      <c r="B350" s="20"/>
      <c r="D350" s="2"/>
      <c r="E350" s="11"/>
      <c r="G350" s="2"/>
      <c r="H350" s="17"/>
      <c r="I350" s="17"/>
      <c r="J350" s="17"/>
    </row>
    <row r="351" spans="1:10" x14ac:dyDescent="0.25">
      <c r="A351" s="20"/>
      <c r="B351" s="20"/>
      <c r="D351" s="2"/>
      <c r="E351" s="11"/>
      <c r="G351" s="2"/>
      <c r="H351" s="17"/>
      <c r="I351" s="17"/>
      <c r="J351" s="17"/>
    </row>
    <row r="352" spans="1:10" x14ac:dyDescent="0.25">
      <c r="A352" s="20"/>
      <c r="B352" s="20"/>
      <c r="D352" s="2"/>
      <c r="E352" s="11"/>
      <c r="G352" s="2"/>
      <c r="H352" s="17"/>
      <c r="I352" s="17"/>
      <c r="J352" s="17"/>
    </row>
    <row r="353" spans="1:10" x14ac:dyDescent="0.25">
      <c r="A353" s="20"/>
      <c r="B353" s="20"/>
      <c r="D353" s="2"/>
      <c r="E353" s="11"/>
      <c r="G353" s="2"/>
      <c r="H353" s="17"/>
      <c r="I353" s="17"/>
      <c r="J353" s="17"/>
    </row>
    <row r="354" spans="1:10" x14ac:dyDescent="0.25">
      <c r="A354" s="20"/>
      <c r="B354" s="20"/>
      <c r="D354" s="2"/>
      <c r="E354" s="11"/>
      <c r="G354" s="2"/>
      <c r="H354" s="17"/>
      <c r="I354" s="17"/>
      <c r="J354" s="17"/>
    </row>
    <row r="355" spans="1:10" x14ac:dyDescent="0.25">
      <c r="A355" s="20"/>
      <c r="B355" s="20"/>
      <c r="D355" s="2"/>
      <c r="E355" s="11"/>
      <c r="G355" s="2"/>
      <c r="H355" s="17"/>
      <c r="I355" s="17"/>
      <c r="J355" s="17"/>
    </row>
    <row r="356" spans="1:10" x14ac:dyDescent="0.25">
      <c r="A356" s="20"/>
      <c r="B356" s="20"/>
      <c r="D356" s="2"/>
      <c r="E356" s="11"/>
      <c r="G356" s="2"/>
      <c r="H356" s="17"/>
      <c r="I356" s="17"/>
      <c r="J356" s="17"/>
    </row>
    <row r="357" spans="1:10" x14ac:dyDescent="0.25">
      <c r="A357" s="20"/>
      <c r="B357" s="20"/>
      <c r="D357" s="2"/>
      <c r="E357" s="11"/>
      <c r="G357" s="2"/>
      <c r="H357" s="17"/>
      <c r="I357" s="17"/>
      <c r="J357" s="17"/>
    </row>
    <row r="358" spans="1:10" x14ac:dyDescent="0.25">
      <c r="A358" s="20"/>
      <c r="B358" s="20"/>
      <c r="D358" s="2"/>
      <c r="E358" s="11"/>
      <c r="G358" s="2"/>
      <c r="H358" s="17"/>
      <c r="I358" s="17"/>
      <c r="J358" s="17"/>
    </row>
    <row r="359" spans="1:10" x14ac:dyDescent="0.25">
      <c r="A359" s="20"/>
      <c r="B359" s="20"/>
      <c r="D359" s="2"/>
      <c r="E359" s="11"/>
      <c r="G359" s="2"/>
      <c r="H359" s="17"/>
      <c r="I359" s="17"/>
      <c r="J359" s="17"/>
    </row>
    <row r="360" spans="1:10" x14ac:dyDescent="0.25">
      <c r="A360" s="20"/>
      <c r="B360" s="20"/>
      <c r="D360" s="2"/>
      <c r="E360" s="11"/>
      <c r="G360" s="2"/>
      <c r="H360" s="17"/>
      <c r="I360" s="17"/>
      <c r="J360" s="17"/>
    </row>
    <row r="361" spans="1:10" x14ac:dyDescent="0.25">
      <c r="A361" s="20"/>
      <c r="B361" s="20"/>
      <c r="D361" s="2"/>
      <c r="E361" s="11"/>
      <c r="G361" s="2"/>
      <c r="H361" s="17"/>
      <c r="I361" s="17"/>
      <c r="J361" s="17"/>
    </row>
    <row r="362" spans="1:10" x14ac:dyDescent="0.25">
      <c r="A362" s="20"/>
      <c r="B362" s="20"/>
      <c r="D362" s="2"/>
      <c r="E362" s="11"/>
      <c r="G362" s="2"/>
      <c r="H362" s="17"/>
      <c r="I362" s="17"/>
      <c r="J362" s="17"/>
    </row>
    <row r="363" spans="1:10" x14ac:dyDescent="0.25">
      <c r="A363" s="20"/>
      <c r="B363" s="20"/>
      <c r="D363" s="2"/>
      <c r="E363" s="11"/>
      <c r="G363" s="2"/>
      <c r="H363" s="17"/>
      <c r="I363" s="17"/>
      <c r="J363" s="17"/>
    </row>
    <row r="364" spans="1:10" x14ac:dyDescent="0.25">
      <c r="A364" s="20"/>
      <c r="B364" s="20"/>
      <c r="D364" s="2"/>
      <c r="E364" s="11"/>
      <c r="G364" s="2"/>
      <c r="H364" s="17"/>
      <c r="I364" s="17"/>
      <c r="J364" s="17"/>
    </row>
    <row r="365" spans="1:10" x14ac:dyDescent="0.25">
      <c r="A365" s="20"/>
      <c r="B365" s="20"/>
      <c r="D365" s="2"/>
      <c r="E365" s="11"/>
      <c r="G365" s="2"/>
      <c r="H365" s="17"/>
      <c r="I365" s="17"/>
      <c r="J365" s="17"/>
    </row>
    <row r="366" spans="1:10" x14ac:dyDescent="0.25">
      <c r="A366" s="20"/>
      <c r="B366" s="20"/>
      <c r="D366" s="2"/>
      <c r="E366" s="11"/>
      <c r="G366" s="2"/>
      <c r="H366" s="17"/>
      <c r="I366" s="17"/>
      <c r="J366" s="17"/>
    </row>
    <row r="367" spans="1:10" x14ac:dyDescent="0.25">
      <c r="A367" s="20"/>
      <c r="B367" s="20"/>
      <c r="D367" s="2"/>
      <c r="E367" s="11"/>
      <c r="G367" s="2"/>
      <c r="H367" s="17"/>
      <c r="I367" s="17"/>
      <c r="J367" s="17"/>
    </row>
    <row r="368" spans="1:10" x14ac:dyDescent="0.25">
      <c r="A368" s="20"/>
      <c r="B368" s="20"/>
      <c r="D368" s="2"/>
      <c r="E368" s="11"/>
      <c r="G368" s="2"/>
      <c r="H368" s="17"/>
      <c r="I368" s="17"/>
      <c r="J368" s="17"/>
    </row>
    <row r="369" spans="1:10" x14ac:dyDescent="0.25">
      <c r="A369" s="20"/>
      <c r="B369" s="20"/>
      <c r="D369" s="2"/>
      <c r="E369" s="11"/>
      <c r="G369" s="2"/>
      <c r="H369" s="17"/>
      <c r="I369" s="17"/>
      <c r="J369" s="17"/>
    </row>
    <row r="370" spans="1:10" x14ac:dyDescent="0.25">
      <c r="A370" s="20"/>
      <c r="B370" s="20"/>
      <c r="D370" s="2"/>
      <c r="E370" s="11"/>
      <c r="G370" s="2"/>
      <c r="H370" s="17"/>
      <c r="I370" s="17"/>
      <c r="J370" s="17"/>
    </row>
    <row r="371" spans="1:10" x14ac:dyDescent="0.25">
      <c r="A371" s="20"/>
      <c r="B371" s="20"/>
      <c r="D371" s="2"/>
      <c r="E371" s="11"/>
      <c r="G371" s="2"/>
      <c r="H371" s="17"/>
      <c r="I371" s="17"/>
      <c r="J371" s="17"/>
    </row>
    <row r="372" spans="1:10" x14ac:dyDescent="0.25">
      <c r="A372" s="20"/>
      <c r="B372" s="20"/>
      <c r="D372" s="2"/>
      <c r="E372" s="11"/>
      <c r="G372" s="2"/>
      <c r="H372" s="17"/>
      <c r="I372" s="17"/>
      <c r="J372" s="17"/>
    </row>
    <row r="373" spans="1:10" x14ac:dyDescent="0.25">
      <c r="A373" s="20"/>
      <c r="B373" s="20"/>
      <c r="D373" s="2"/>
      <c r="E373" s="11"/>
      <c r="G373" s="2"/>
      <c r="H373" s="17"/>
      <c r="I373" s="17"/>
      <c r="J373" s="17"/>
    </row>
    <row r="374" spans="1:10" x14ac:dyDescent="0.25">
      <c r="A374" s="20"/>
      <c r="B374" s="20"/>
      <c r="D374" s="2"/>
      <c r="E374" s="11"/>
      <c r="G374" s="2"/>
      <c r="H374" s="17"/>
      <c r="I374" s="17"/>
      <c r="J374" s="17"/>
    </row>
    <row r="375" spans="1:10" x14ac:dyDescent="0.25">
      <c r="A375" s="20"/>
      <c r="B375" s="20"/>
      <c r="D375" s="2"/>
      <c r="E375" s="11"/>
      <c r="G375" s="2"/>
      <c r="H375" s="17"/>
      <c r="I375" s="17"/>
      <c r="J375" s="17"/>
    </row>
    <row r="376" spans="1:10" x14ac:dyDescent="0.25">
      <c r="A376" s="20"/>
      <c r="B376" s="20"/>
      <c r="D376" s="2"/>
      <c r="E376" s="11"/>
      <c r="G376" s="2"/>
      <c r="H376" s="17"/>
      <c r="I376" s="17"/>
      <c r="J376" s="17"/>
    </row>
    <row r="377" spans="1:10" x14ac:dyDescent="0.25">
      <c r="A377" s="20"/>
      <c r="B377" s="20"/>
      <c r="D377" s="2"/>
      <c r="E377" s="11"/>
      <c r="G377" s="2"/>
      <c r="H377" s="17"/>
      <c r="I377" s="17"/>
      <c r="J377" s="17"/>
    </row>
    <row r="378" spans="1:10" x14ac:dyDescent="0.25">
      <c r="A378" s="20"/>
      <c r="B378" s="20"/>
      <c r="D378" s="2"/>
      <c r="E378" s="11"/>
      <c r="G378" s="2"/>
      <c r="H378" s="17"/>
      <c r="I378" s="17"/>
      <c r="J378" s="17"/>
    </row>
    <row r="379" spans="1:10" x14ac:dyDescent="0.25">
      <c r="A379" s="20"/>
      <c r="B379" s="20"/>
      <c r="D379" s="2"/>
      <c r="E379" s="11"/>
      <c r="G379" s="2"/>
      <c r="H379" s="17"/>
      <c r="I379" s="17"/>
      <c r="J379" s="17"/>
    </row>
    <row r="380" spans="1:10" x14ac:dyDescent="0.25">
      <c r="A380" s="20"/>
      <c r="B380" s="20"/>
      <c r="D380" s="2"/>
      <c r="E380" s="11"/>
      <c r="G380" s="2"/>
      <c r="H380" s="17"/>
      <c r="I380" s="17"/>
      <c r="J380" s="17"/>
    </row>
    <row r="381" spans="1:10" x14ac:dyDescent="0.25">
      <c r="A381" s="20"/>
      <c r="B381" s="20"/>
      <c r="D381" s="2"/>
      <c r="E381" s="11"/>
      <c r="G381" s="2"/>
      <c r="H381" s="17"/>
      <c r="I381" s="17"/>
      <c r="J381" s="17"/>
    </row>
    <row r="382" spans="1:10" x14ac:dyDescent="0.25">
      <c r="A382" s="20"/>
      <c r="B382" s="20"/>
      <c r="D382" s="2"/>
      <c r="E382" s="11"/>
      <c r="G382" s="2"/>
      <c r="H382" s="17"/>
      <c r="I382" s="17"/>
      <c r="J382" s="17"/>
    </row>
    <row r="383" spans="1:10" x14ac:dyDescent="0.25">
      <c r="A383" s="20"/>
      <c r="B383" s="20"/>
      <c r="D383" s="2"/>
      <c r="E383" s="11"/>
      <c r="G383" s="2"/>
      <c r="H383" s="17"/>
      <c r="I383" s="17"/>
      <c r="J383" s="17"/>
    </row>
    <row r="384" spans="1:10" x14ac:dyDescent="0.25">
      <c r="A384" s="20"/>
      <c r="B384" s="20"/>
      <c r="D384" s="2"/>
      <c r="E384" s="11"/>
      <c r="G384" s="2"/>
      <c r="H384" s="17"/>
      <c r="I384" s="17"/>
      <c r="J384" s="17"/>
    </row>
    <row r="385" spans="1:10" x14ac:dyDescent="0.25">
      <c r="A385" s="20"/>
      <c r="B385" s="20"/>
      <c r="D385" s="2"/>
      <c r="E385" s="11"/>
      <c r="G385" s="2"/>
      <c r="H385" s="17"/>
      <c r="I385" s="17"/>
      <c r="J385" s="17"/>
    </row>
    <row r="386" spans="1:10" x14ac:dyDescent="0.25">
      <c r="A386" s="20"/>
      <c r="B386" s="20"/>
      <c r="D386" s="2"/>
      <c r="E386" s="11"/>
      <c r="G386" s="2"/>
      <c r="H386" s="17"/>
      <c r="I386" s="17"/>
      <c r="J386" s="17"/>
    </row>
    <row r="387" spans="1:10" x14ac:dyDescent="0.25">
      <c r="A387" s="20"/>
      <c r="B387" s="20"/>
      <c r="D387" s="2"/>
      <c r="E387" s="11"/>
      <c r="G387" s="2"/>
      <c r="H387" s="17"/>
      <c r="I387" s="17"/>
      <c r="J387" s="17"/>
    </row>
    <row r="388" spans="1:10" x14ac:dyDescent="0.25">
      <c r="A388" s="20"/>
      <c r="B388" s="20"/>
      <c r="D388" s="2"/>
      <c r="E388" s="11"/>
      <c r="G388" s="2"/>
      <c r="H388" s="17"/>
      <c r="I388" s="17"/>
      <c r="J388" s="17"/>
    </row>
    <row r="389" spans="1:10" x14ac:dyDescent="0.25">
      <c r="A389" s="20"/>
      <c r="B389" s="20"/>
      <c r="D389" s="2"/>
      <c r="E389" s="11"/>
      <c r="G389" s="2"/>
      <c r="H389" s="17"/>
      <c r="I389" s="17"/>
      <c r="J389" s="17"/>
    </row>
    <row r="390" spans="1:10" x14ac:dyDescent="0.25">
      <c r="A390" s="20"/>
      <c r="B390" s="20"/>
      <c r="D390" s="2"/>
      <c r="E390" s="11"/>
      <c r="G390" s="2"/>
      <c r="H390" s="17"/>
      <c r="I390" s="17"/>
      <c r="J390" s="17"/>
    </row>
    <row r="391" spans="1:10" x14ac:dyDescent="0.25">
      <c r="A391" s="20"/>
      <c r="B391" s="20"/>
      <c r="D391" s="2"/>
      <c r="E391" s="11"/>
      <c r="G391" s="2"/>
      <c r="H391" s="17"/>
      <c r="I391" s="17"/>
      <c r="J391" s="17"/>
    </row>
    <row r="392" spans="1:10" x14ac:dyDescent="0.25">
      <c r="A392" s="20"/>
      <c r="B392" s="20"/>
      <c r="D392" s="2"/>
      <c r="E392" s="11"/>
      <c r="G392" s="2"/>
      <c r="H392" s="17"/>
      <c r="I392" s="17"/>
      <c r="J392" s="17"/>
    </row>
    <row r="393" spans="1:10" x14ac:dyDescent="0.25">
      <c r="A393" s="20"/>
      <c r="B393" s="20"/>
      <c r="D393" s="2"/>
      <c r="E393" s="11"/>
      <c r="G393" s="2"/>
      <c r="H393" s="17"/>
      <c r="I393" s="17"/>
      <c r="J393" s="17"/>
    </row>
    <row r="394" spans="1:10" x14ac:dyDescent="0.25">
      <c r="A394" s="20"/>
      <c r="B394" s="20"/>
      <c r="D394" s="2"/>
      <c r="E394" s="11"/>
      <c r="G394" s="2"/>
      <c r="H394" s="17"/>
      <c r="I394" s="17"/>
      <c r="J394" s="17"/>
    </row>
    <row r="395" spans="1:10" x14ac:dyDescent="0.25">
      <c r="A395" s="20"/>
      <c r="B395" s="20"/>
      <c r="D395" s="2"/>
      <c r="E395" s="11"/>
      <c r="G395" s="2"/>
      <c r="H395" s="17"/>
      <c r="I395" s="17"/>
      <c r="J395" s="17"/>
    </row>
    <row r="396" spans="1:10" x14ac:dyDescent="0.25">
      <c r="A396" s="20"/>
      <c r="B396" s="20"/>
      <c r="D396" s="2"/>
      <c r="E396" s="11"/>
      <c r="G396" s="2"/>
      <c r="H396" s="17"/>
      <c r="I396" s="17"/>
      <c r="J396" s="17"/>
    </row>
    <row r="397" spans="1:10" x14ac:dyDescent="0.25">
      <c r="A397" s="20"/>
      <c r="B397" s="20"/>
      <c r="D397" s="2"/>
      <c r="E397" s="11"/>
      <c r="G397" s="2"/>
      <c r="H397" s="17"/>
      <c r="I397" s="17"/>
      <c r="J397" s="17"/>
    </row>
    <row r="398" spans="1:10" x14ac:dyDescent="0.25">
      <c r="A398" s="20"/>
      <c r="B398" s="20"/>
      <c r="D398" s="2"/>
      <c r="E398" s="11"/>
      <c r="G398" s="2"/>
      <c r="H398" s="17"/>
      <c r="I398" s="17"/>
      <c r="J398" s="17"/>
    </row>
    <row r="399" spans="1:10" x14ac:dyDescent="0.25">
      <c r="A399" s="20"/>
      <c r="B399" s="20"/>
      <c r="D399" s="2"/>
      <c r="E399" s="11"/>
      <c r="G399" s="2"/>
      <c r="H399" s="17"/>
      <c r="I399" s="17"/>
      <c r="J399" s="17"/>
    </row>
    <row r="400" spans="1:10" x14ac:dyDescent="0.25">
      <c r="A400" s="20"/>
      <c r="B400" s="20"/>
      <c r="D400" s="2"/>
      <c r="E400" s="11"/>
      <c r="G400" s="2"/>
      <c r="H400" s="17"/>
      <c r="I400" s="17"/>
      <c r="J400" s="17"/>
    </row>
    <row r="401" spans="1:10" x14ac:dyDescent="0.25">
      <c r="A401" s="20"/>
      <c r="B401" s="20"/>
      <c r="D401" s="2"/>
      <c r="E401" s="11"/>
      <c r="G401" s="2"/>
      <c r="H401" s="17"/>
      <c r="I401" s="17"/>
      <c r="J401" s="17"/>
    </row>
    <row r="402" spans="1:10" x14ac:dyDescent="0.25">
      <c r="A402" s="20"/>
      <c r="B402" s="20"/>
      <c r="D402" s="2"/>
      <c r="E402" s="11"/>
      <c r="G402" s="2"/>
      <c r="H402" s="17"/>
      <c r="I402" s="17"/>
      <c r="J402" s="17"/>
    </row>
    <row r="403" spans="1:10" x14ac:dyDescent="0.25">
      <c r="A403" s="20"/>
      <c r="B403" s="20"/>
      <c r="D403" s="2"/>
      <c r="E403" s="11"/>
      <c r="G403" s="2"/>
      <c r="H403" s="17"/>
      <c r="I403" s="17"/>
      <c r="J403" s="17"/>
    </row>
    <row r="404" spans="1:10" x14ac:dyDescent="0.25">
      <c r="A404" s="20"/>
      <c r="B404" s="20"/>
      <c r="D404" s="2"/>
      <c r="E404" s="11"/>
      <c r="G404" s="2"/>
      <c r="H404" s="17"/>
      <c r="I404" s="17"/>
      <c r="J404" s="17"/>
    </row>
    <row r="405" spans="1:10" x14ac:dyDescent="0.25">
      <c r="A405" s="20"/>
      <c r="B405" s="20"/>
      <c r="D405" s="2"/>
      <c r="E405" s="11"/>
      <c r="G405" s="2"/>
      <c r="H405" s="17"/>
      <c r="I405" s="17"/>
      <c r="J405" s="17"/>
    </row>
    <row r="406" spans="1:10" x14ac:dyDescent="0.25">
      <c r="A406" s="20"/>
      <c r="B406" s="20"/>
      <c r="D406" s="2"/>
      <c r="E406" s="11"/>
      <c r="G406" s="2"/>
      <c r="H406" s="17"/>
      <c r="I406" s="17"/>
      <c r="J406" s="17"/>
    </row>
    <row r="407" spans="1:10" x14ac:dyDescent="0.25">
      <c r="A407" s="20"/>
      <c r="B407" s="20"/>
      <c r="D407" s="2"/>
      <c r="E407" s="11"/>
      <c r="G407" s="2"/>
      <c r="H407" s="17"/>
      <c r="I407" s="17"/>
      <c r="J407" s="17"/>
    </row>
    <row r="408" spans="1:10" x14ac:dyDescent="0.25">
      <c r="A408" s="20"/>
      <c r="B408" s="20"/>
      <c r="D408" s="2"/>
      <c r="E408" s="11"/>
      <c r="G408" s="2"/>
      <c r="H408" s="17"/>
      <c r="I408" s="17"/>
      <c r="J408" s="17"/>
    </row>
    <row r="409" spans="1:10" x14ac:dyDescent="0.25">
      <c r="A409" s="20"/>
      <c r="B409" s="20"/>
      <c r="D409" s="2"/>
      <c r="E409" s="11"/>
      <c r="G409" s="2"/>
      <c r="H409" s="17"/>
      <c r="I409" s="17"/>
      <c r="J409" s="17"/>
    </row>
    <row r="410" spans="1:10" x14ac:dyDescent="0.25">
      <c r="A410" s="20"/>
      <c r="B410" s="20"/>
      <c r="D410" s="2"/>
      <c r="E410" s="11"/>
      <c r="G410" s="2"/>
      <c r="H410" s="17"/>
      <c r="I410" s="17"/>
      <c r="J410" s="17"/>
    </row>
    <row r="411" spans="1:10" x14ac:dyDescent="0.25">
      <c r="A411" s="20"/>
      <c r="B411" s="20"/>
      <c r="D411" s="2"/>
      <c r="E411" s="11"/>
      <c r="G411" s="2"/>
      <c r="H411" s="17"/>
      <c r="I411" s="17"/>
      <c r="J411" s="17"/>
    </row>
    <row r="412" spans="1:10" x14ac:dyDescent="0.25">
      <c r="A412" s="20"/>
      <c r="B412" s="20"/>
      <c r="D412" s="2"/>
      <c r="E412" s="11"/>
      <c r="G412" s="2"/>
      <c r="H412" s="17"/>
      <c r="I412" s="17"/>
      <c r="J412" s="17"/>
    </row>
    <row r="413" spans="1:10" x14ac:dyDescent="0.25">
      <c r="A413" s="20"/>
      <c r="B413" s="20"/>
      <c r="D413" s="2"/>
      <c r="E413" s="11"/>
      <c r="G413" s="2"/>
      <c r="H413" s="17"/>
      <c r="I413" s="17"/>
      <c r="J413" s="17"/>
    </row>
    <row r="414" spans="1:10" x14ac:dyDescent="0.25">
      <c r="A414" s="20"/>
      <c r="B414" s="20"/>
      <c r="D414" s="2"/>
      <c r="E414" s="11"/>
      <c r="G414" s="2"/>
      <c r="H414" s="17"/>
      <c r="I414" s="17"/>
      <c r="J414" s="17"/>
    </row>
    <row r="415" spans="1:10" x14ac:dyDescent="0.25">
      <c r="A415" s="20"/>
      <c r="B415" s="20"/>
      <c r="D415" s="2"/>
      <c r="E415" s="11"/>
      <c r="G415" s="2"/>
      <c r="H415" s="17"/>
      <c r="I415" s="17"/>
      <c r="J415" s="17"/>
    </row>
    <row r="416" spans="1:10" x14ac:dyDescent="0.25">
      <c r="A416" s="20"/>
      <c r="B416" s="20"/>
      <c r="D416" s="2"/>
      <c r="E416" s="11"/>
      <c r="G416" s="2"/>
      <c r="H416" s="17"/>
      <c r="I416" s="17"/>
      <c r="J416" s="17"/>
    </row>
    <row r="417" spans="1:10" x14ac:dyDescent="0.25">
      <c r="A417" s="20"/>
      <c r="B417" s="20"/>
      <c r="D417" s="2"/>
      <c r="E417" s="11"/>
      <c r="G417" s="2"/>
      <c r="H417" s="17"/>
      <c r="I417" s="17"/>
      <c r="J417" s="17"/>
    </row>
    <row r="418" spans="1:10" x14ac:dyDescent="0.25">
      <c r="A418" s="20"/>
      <c r="B418" s="20"/>
      <c r="D418" s="2"/>
      <c r="E418" s="11"/>
      <c r="G418" s="2"/>
      <c r="H418" s="17"/>
      <c r="I418" s="17"/>
      <c r="J418" s="17"/>
    </row>
    <row r="419" spans="1:10" x14ac:dyDescent="0.25">
      <c r="A419" s="20"/>
      <c r="B419" s="20"/>
      <c r="D419" s="2"/>
      <c r="E419" s="11"/>
      <c r="G419" s="2"/>
      <c r="H419" s="17"/>
      <c r="I419" s="17"/>
      <c r="J419" s="17"/>
    </row>
    <row r="420" spans="1:10" x14ac:dyDescent="0.25">
      <c r="A420" s="20"/>
      <c r="B420" s="20"/>
      <c r="D420" s="2"/>
      <c r="E420" s="11"/>
      <c r="G420" s="2"/>
      <c r="H420" s="17"/>
      <c r="I420" s="17"/>
      <c r="J420" s="17"/>
    </row>
    <row r="421" spans="1:10" x14ac:dyDescent="0.25">
      <c r="A421" s="20"/>
      <c r="B421" s="20"/>
      <c r="D421" s="2"/>
      <c r="E421" s="11"/>
      <c r="G421" s="2"/>
      <c r="H421" s="17"/>
      <c r="I421" s="17"/>
      <c r="J421" s="17"/>
    </row>
    <row r="422" spans="1:10" x14ac:dyDescent="0.25">
      <c r="A422" s="20"/>
      <c r="B422" s="20"/>
      <c r="D422" s="2"/>
      <c r="E422" s="11"/>
      <c r="G422" s="2"/>
      <c r="H422" s="17"/>
      <c r="I422" s="17"/>
      <c r="J422" s="17"/>
    </row>
    <row r="423" spans="1:10" x14ac:dyDescent="0.25">
      <c r="A423" s="20"/>
      <c r="B423" s="20"/>
      <c r="D423" s="2"/>
      <c r="E423" s="11"/>
      <c r="G423" s="2"/>
      <c r="H423" s="17"/>
      <c r="I423" s="17"/>
      <c r="J423" s="17"/>
    </row>
    <row r="424" spans="1:10" x14ac:dyDescent="0.25">
      <c r="A424" s="20"/>
      <c r="B424" s="20"/>
      <c r="D424" s="2"/>
      <c r="E424" s="11"/>
      <c r="G424" s="2"/>
      <c r="H424" s="17"/>
      <c r="I424" s="17"/>
      <c r="J424" s="17"/>
    </row>
    <row r="425" spans="1:10" x14ac:dyDescent="0.25">
      <c r="A425" s="20"/>
      <c r="B425" s="20"/>
      <c r="D425" s="2"/>
      <c r="E425" s="11"/>
      <c r="G425" s="2"/>
      <c r="H425" s="17"/>
      <c r="I425" s="17"/>
      <c r="J425" s="17"/>
    </row>
    <row r="426" spans="1:10" x14ac:dyDescent="0.25">
      <c r="A426" s="20"/>
      <c r="B426" s="20"/>
      <c r="D426" s="2"/>
      <c r="E426" s="11"/>
      <c r="G426" s="2"/>
      <c r="H426" s="17"/>
      <c r="I426" s="17"/>
      <c r="J426" s="17"/>
    </row>
    <row r="427" spans="1:10" x14ac:dyDescent="0.25">
      <c r="A427" s="20"/>
      <c r="B427" s="20"/>
      <c r="D427" s="2"/>
      <c r="E427" s="11"/>
      <c r="G427" s="2"/>
      <c r="H427" s="17"/>
      <c r="I427" s="17"/>
      <c r="J427" s="17"/>
    </row>
    <row r="428" spans="1:10" x14ac:dyDescent="0.25">
      <c r="A428" s="20"/>
      <c r="B428" s="20"/>
      <c r="D428" s="2"/>
      <c r="E428" s="11"/>
      <c r="G428" s="2"/>
      <c r="H428" s="17"/>
      <c r="I428" s="17"/>
      <c r="J428" s="17"/>
    </row>
    <row r="429" spans="1:10" x14ac:dyDescent="0.25">
      <c r="A429" s="20"/>
      <c r="B429" s="20"/>
      <c r="D429" s="2"/>
      <c r="E429" s="11"/>
      <c r="G429" s="2"/>
      <c r="H429" s="17"/>
      <c r="I429" s="17"/>
      <c r="J429" s="17"/>
    </row>
    <row r="430" spans="1:10" x14ac:dyDescent="0.25">
      <c r="A430" s="20"/>
      <c r="B430" s="20"/>
      <c r="D430" s="2"/>
      <c r="E430" s="11"/>
      <c r="G430" s="2"/>
      <c r="H430" s="17"/>
      <c r="I430" s="17"/>
      <c r="J430" s="17"/>
    </row>
    <row r="431" spans="1:10" x14ac:dyDescent="0.25">
      <c r="A431" s="20"/>
      <c r="B431" s="20"/>
      <c r="D431" s="2"/>
      <c r="E431" s="11"/>
      <c r="G431" s="2"/>
      <c r="H431" s="17"/>
      <c r="I431" s="17"/>
      <c r="J431" s="17"/>
    </row>
    <row r="432" spans="1:10" x14ac:dyDescent="0.25">
      <c r="A432" s="20"/>
      <c r="B432" s="20"/>
      <c r="D432" s="2"/>
      <c r="E432" s="11"/>
      <c r="G432" s="2"/>
      <c r="H432" s="17"/>
      <c r="I432" s="17"/>
      <c r="J432" s="17"/>
    </row>
    <row r="433" spans="1:10" x14ac:dyDescent="0.25">
      <c r="A433" s="20"/>
      <c r="B433" s="20"/>
      <c r="D433" s="2"/>
      <c r="E433" s="11"/>
      <c r="G433" s="2"/>
      <c r="H433" s="17"/>
      <c r="I433" s="17"/>
      <c r="J433" s="17"/>
    </row>
    <row r="434" spans="1:10" x14ac:dyDescent="0.25">
      <c r="A434" s="20"/>
      <c r="B434" s="20"/>
      <c r="D434" s="2"/>
      <c r="E434" s="11"/>
      <c r="G434" s="2"/>
      <c r="H434" s="17"/>
      <c r="I434" s="17"/>
      <c r="J434" s="17"/>
    </row>
    <row r="435" spans="1:10" x14ac:dyDescent="0.25">
      <c r="A435" s="20"/>
      <c r="B435" s="20"/>
      <c r="D435" s="2"/>
      <c r="E435" s="11"/>
      <c r="G435" s="2"/>
      <c r="H435" s="17"/>
      <c r="I435" s="17"/>
      <c r="J435" s="17"/>
    </row>
    <row r="436" spans="1:10" x14ac:dyDescent="0.25">
      <c r="A436" s="20"/>
      <c r="B436" s="20"/>
      <c r="D436" s="2"/>
      <c r="E436" s="11"/>
      <c r="G436" s="2"/>
      <c r="H436" s="17"/>
      <c r="I436" s="17"/>
      <c r="J436" s="17"/>
    </row>
    <row r="437" spans="1:10" x14ac:dyDescent="0.25">
      <c r="A437" s="20"/>
      <c r="B437" s="20"/>
      <c r="D437" s="2"/>
      <c r="E437" s="11"/>
      <c r="G437" s="2"/>
      <c r="H437" s="17"/>
      <c r="I437" s="17"/>
      <c r="J437" s="17"/>
    </row>
    <row r="438" spans="1:10" x14ac:dyDescent="0.25">
      <c r="A438" s="20"/>
      <c r="B438" s="20"/>
      <c r="D438" s="2"/>
      <c r="E438" s="11"/>
      <c r="G438" s="2"/>
      <c r="H438" s="17"/>
      <c r="I438" s="17"/>
      <c r="J438" s="17"/>
    </row>
    <row r="439" spans="1:10" x14ac:dyDescent="0.25">
      <c r="A439" s="20"/>
      <c r="B439" s="20"/>
      <c r="D439" s="2"/>
      <c r="E439" s="11"/>
      <c r="G439" s="2"/>
      <c r="H439" s="17"/>
      <c r="I439" s="17"/>
      <c r="J439" s="17"/>
    </row>
    <row r="440" spans="1:10" x14ac:dyDescent="0.25">
      <c r="A440" s="20"/>
      <c r="B440" s="20"/>
      <c r="D440" s="2"/>
      <c r="E440" s="11"/>
      <c r="G440" s="2"/>
      <c r="H440" s="17"/>
      <c r="I440" s="17"/>
      <c r="J440" s="17"/>
    </row>
    <row r="441" spans="1:10" x14ac:dyDescent="0.25">
      <c r="A441" s="20"/>
      <c r="B441" s="20"/>
      <c r="D441" s="2"/>
      <c r="E441" s="11"/>
      <c r="G441" s="2"/>
      <c r="H441" s="17"/>
      <c r="I441" s="17"/>
      <c r="J441" s="17"/>
    </row>
    <row r="442" spans="1:10" x14ac:dyDescent="0.25">
      <c r="A442" s="20"/>
      <c r="B442" s="20"/>
      <c r="D442" s="2"/>
      <c r="E442" s="11"/>
      <c r="G442" s="2"/>
      <c r="H442" s="17"/>
      <c r="I442" s="17"/>
      <c r="J442" s="17"/>
    </row>
    <row r="443" spans="1:10" x14ac:dyDescent="0.25">
      <c r="A443" s="20"/>
      <c r="B443" s="20"/>
      <c r="D443" s="2"/>
      <c r="E443" s="11"/>
      <c r="G443" s="2"/>
      <c r="H443" s="17"/>
      <c r="I443" s="17"/>
      <c r="J443" s="17"/>
    </row>
    <row r="444" spans="1:10" x14ac:dyDescent="0.25">
      <c r="A444" s="20"/>
      <c r="B444" s="20"/>
      <c r="D444" s="2"/>
      <c r="E444" s="11"/>
      <c r="G444" s="2"/>
      <c r="H444" s="17"/>
      <c r="I444" s="17"/>
      <c r="J444" s="17"/>
    </row>
    <row r="445" spans="1:10" x14ac:dyDescent="0.25">
      <c r="A445" s="20"/>
      <c r="B445" s="20"/>
      <c r="D445" s="2"/>
      <c r="E445" s="11"/>
      <c r="G445" s="2"/>
      <c r="H445" s="17"/>
      <c r="I445" s="17"/>
      <c r="J445" s="17"/>
    </row>
    <row r="446" spans="1:10" x14ac:dyDescent="0.25">
      <c r="A446" s="20"/>
      <c r="B446" s="20"/>
      <c r="D446" s="2"/>
      <c r="E446" s="11"/>
      <c r="G446" s="2"/>
      <c r="H446" s="17"/>
      <c r="I446" s="17"/>
      <c r="J446" s="17"/>
    </row>
    <row r="447" spans="1:10" x14ac:dyDescent="0.25">
      <c r="A447" s="20"/>
      <c r="B447" s="20"/>
      <c r="D447" s="2"/>
      <c r="E447" s="11"/>
      <c r="G447" s="2"/>
      <c r="H447" s="17"/>
      <c r="I447" s="17"/>
      <c r="J447" s="17"/>
    </row>
    <row r="448" spans="1:10" x14ac:dyDescent="0.25">
      <c r="A448" s="20"/>
      <c r="B448" s="20"/>
      <c r="D448" s="2"/>
      <c r="E448" s="11"/>
      <c r="G448" s="2"/>
      <c r="H448" s="17"/>
      <c r="I448" s="17"/>
      <c r="J448" s="17"/>
    </row>
    <row r="449" spans="1:10" x14ac:dyDescent="0.25">
      <c r="A449" s="20"/>
      <c r="B449" s="20"/>
      <c r="D449" s="2"/>
      <c r="E449" s="11"/>
      <c r="G449" s="2"/>
      <c r="H449" s="17"/>
      <c r="I449" s="17"/>
      <c r="J449" s="17"/>
    </row>
    <row r="450" spans="1:10" x14ac:dyDescent="0.25">
      <c r="A450" s="20"/>
      <c r="B450" s="20"/>
      <c r="D450" s="2"/>
      <c r="E450" s="11"/>
      <c r="G450" s="2"/>
      <c r="H450" s="17"/>
      <c r="I450" s="17"/>
      <c r="J450" s="17"/>
    </row>
    <row r="451" spans="1:10" x14ac:dyDescent="0.25">
      <c r="A451" s="20"/>
      <c r="B451" s="20"/>
      <c r="D451" s="2"/>
      <c r="E451" s="11"/>
      <c r="G451" s="2"/>
      <c r="H451" s="17"/>
      <c r="I451" s="17"/>
      <c r="J451" s="17"/>
    </row>
    <row r="452" spans="1:10" x14ac:dyDescent="0.25">
      <c r="A452" s="20"/>
      <c r="B452" s="20"/>
      <c r="D452" s="2"/>
      <c r="E452" s="11"/>
      <c r="G452" s="2"/>
      <c r="H452" s="17"/>
      <c r="I452" s="17"/>
      <c r="J452" s="17"/>
    </row>
    <row r="453" spans="1:10" x14ac:dyDescent="0.25">
      <c r="A453" s="20"/>
      <c r="B453" s="20"/>
      <c r="D453" s="2"/>
      <c r="E453" s="11"/>
      <c r="G453" s="2"/>
      <c r="H453" s="17"/>
      <c r="I453" s="17"/>
      <c r="J453" s="17"/>
    </row>
    <row r="454" spans="1:10" x14ac:dyDescent="0.25">
      <c r="A454" s="20"/>
      <c r="B454" s="20"/>
      <c r="D454" s="2"/>
      <c r="E454" s="11"/>
      <c r="G454" s="2"/>
      <c r="H454" s="17"/>
      <c r="I454" s="17"/>
      <c r="J454" s="17"/>
    </row>
    <row r="455" spans="1:10" x14ac:dyDescent="0.25">
      <c r="A455" s="20"/>
      <c r="B455" s="20"/>
      <c r="D455" s="2"/>
      <c r="E455" s="11"/>
      <c r="G455" s="2"/>
      <c r="H455" s="17"/>
      <c r="I455" s="17"/>
      <c r="J455" s="17"/>
    </row>
    <row r="456" spans="1:10" x14ac:dyDescent="0.25">
      <c r="A456" s="20"/>
      <c r="B456" s="20"/>
      <c r="D456" s="2"/>
      <c r="E456" s="11"/>
      <c r="G456" s="2"/>
      <c r="H456" s="17"/>
      <c r="I456" s="17"/>
      <c r="J456" s="17"/>
    </row>
    <row r="457" spans="1:10" x14ac:dyDescent="0.25">
      <c r="A457" s="20"/>
      <c r="B457" s="20"/>
      <c r="D457" s="2"/>
      <c r="E457" s="11"/>
      <c r="G457" s="2"/>
      <c r="H457" s="17"/>
      <c r="I457" s="17"/>
      <c r="J457" s="17"/>
    </row>
    <row r="458" spans="1:10" x14ac:dyDescent="0.25">
      <c r="A458" s="20"/>
      <c r="B458" s="20"/>
      <c r="D458" s="2"/>
      <c r="E458" s="11"/>
      <c r="G458" s="2"/>
      <c r="H458" s="17"/>
      <c r="I458" s="17"/>
      <c r="J458" s="17"/>
    </row>
    <row r="459" spans="1:10" x14ac:dyDescent="0.25">
      <c r="A459" s="20"/>
      <c r="B459" s="20"/>
      <c r="D459" s="2"/>
      <c r="E459" s="11"/>
      <c r="G459" s="2"/>
      <c r="H459" s="17"/>
      <c r="I459" s="17"/>
      <c r="J459" s="17"/>
    </row>
    <row r="460" spans="1:10" x14ac:dyDescent="0.25">
      <c r="A460" s="20"/>
      <c r="B460" s="20"/>
      <c r="D460" s="2"/>
      <c r="E460" s="11"/>
      <c r="G460" s="2"/>
      <c r="H460" s="17"/>
      <c r="I460" s="17"/>
      <c r="J460" s="17"/>
    </row>
    <row r="461" spans="1:10" x14ac:dyDescent="0.25">
      <c r="A461" s="20"/>
      <c r="B461" s="20"/>
      <c r="D461" s="2"/>
      <c r="E461" s="11"/>
      <c r="G461" s="2"/>
      <c r="H461" s="17"/>
      <c r="I461" s="17"/>
      <c r="J461" s="17"/>
    </row>
    <row r="462" spans="1:10" x14ac:dyDescent="0.25">
      <c r="A462" s="20"/>
      <c r="B462" s="20"/>
      <c r="D462" s="2"/>
      <c r="E462" s="11"/>
      <c r="G462" s="2"/>
      <c r="H462" s="17"/>
      <c r="I462" s="17"/>
      <c r="J462" s="17"/>
    </row>
    <row r="463" spans="1:10" x14ac:dyDescent="0.25">
      <c r="A463" s="20"/>
      <c r="B463" s="20"/>
      <c r="D463" s="2"/>
      <c r="E463" s="11"/>
      <c r="G463" s="2"/>
      <c r="H463" s="17"/>
      <c r="I463" s="17"/>
      <c r="J463" s="17"/>
    </row>
    <row r="464" spans="1:10" x14ac:dyDescent="0.25">
      <c r="A464" s="20"/>
      <c r="B464" s="20"/>
      <c r="D464" s="2"/>
      <c r="E464" s="11"/>
      <c r="G464" s="2"/>
      <c r="H464" s="17"/>
      <c r="I464" s="17"/>
      <c r="J464" s="17"/>
    </row>
    <row r="465" spans="1:10" x14ac:dyDescent="0.25">
      <c r="A465" s="20"/>
      <c r="B465" s="20"/>
      <c r="D465" s="2"/>
      <c r="E465" s="11"/>
      <c r="G465" s="2"/>
      <c r="H465" s="17"/>
      <c r="I465" s="17"/>
      <c r="J465" s="17"/>
    </row>
    <row r="466" spans="1:10" x14ac:dyDescent="0.25">
      <c r="A466" s="20"/>
      <c r="B466" s="20"/>
      <c r="D466" s="2"/>
      <c r="E466" s="11"/>
      <c r="G466" s="2"/>
      <c r="H466" s="17"/>
      <c r="I466" s="17"/>
      <c r="J466" s="17"/>
    </row>
    <row r="467" spans="1:10" x14ac:dyDescent="0.25">
      <c r="A467" s="20"/>
      <c r="B467" s="20"/>
      <c r="D467" s="2"/>
      <c r="E467" s="11"/>
      <c r="G467" s="2"/>
      <c r="H467" s="17"/>
      <c r="I467" s="17"/>
      <c r="J467" s="17"/>
    </row>
    <row r="468" spans="1:10" x14ac:dyDescent="0.25">
      <c r="A468" s="20"/>
      <c r="B468" s="20"/>
      <c r="D468" s="2"/>
      <c r="E468" s="11"/>
      <c r="G468" s="2"/>
      <c r="H468" s="17"/>
      <c r="I468" s="17"/>
      <c r="J468" s="17"/>
    </row>
    <row r="469" spans="1:10" x14ac:dyDescent="0.25">
      <c r="A469" s="20"/>
      <c r="B469" s="20"/>
      <c r="D469" s="2"/>
      <c r="E469" s="11"/>
      <c r="G469" s="2"/>
      <c r="H469" s="17"/>
      <c r="I469" s="17"/>
      <c r="J469" s="17"/>
    </row>
    <row r="470" spans="1:10" x14ac:dyDescent="0.25">
      <c r="A470" s="20"/>
      <c r="B470" s="20"/>
      <c r="D470" s="2"/>
      <c r="E470" s="11"/>
      <c r="G470" s="2"/>
      <c r="H470" s="17"/>
      <c r="I470" s="17"/>
      <c r="J470" s="17"/>
    </row>
    <row r="471" spans="1:10" x14ac:dyDescent="0.25">
      <c r="A471" s="20"/>
      <c r="B471" s="20"/>
      <c r="D471" s="2"/>
      <c r="E471" s="11"/>
      <c r="G471" s="2"/>
      <c r="H471" s="17"/>
      <c r="I471" s="17"/>
      <c r="J471" s="17"/>
    </row>
    <row r="472" spans="1:10" x14ac:dyDescent="0.25">
      <c r="A472" s="20"/>
      <c r="B472" s="20"/>
      <c r="D472" s="2"/>
      <c r="E472" s="11"/>
      <c r="G472" s="2"/>
      <c r="H472" s="17"/>
      <c r="I472" s="17"/>
      <c r="J472" s="17"/>
    </row>
    <row r="473" spans="1:10" x14ac:dyDescent="0.25">
      <c r="A473" s="20"/>
      <c r="B473" s="20"/>
      <c r="D473" s="2"/>
      <c r="E473" s="11"/>
      <c r="G473" s="2"/>
      <c r="H473" s="17"/>
      <c r="I473" s="17"/>
      <c r="J473" s="17"/>
    </row>
    <row r="474" spans="1:10" x14ac:dyDescent="0.25">
      <c r="A474" s="20"/>
      <c r="B474" s="20"/>
      <c r="D474" s="2"/>
      <c r="E474" s="11"/>
      <c r="G474" s="2"/>
      <c r="H474" s="17"/>
      <c r="I474" s="17"/>
      <c r="J474" s="17"/>
    </row>
    <row r="475" spans="1:10" x14ac:dyDescent="0.25">
      <c r="A475" s="20"/>
      <c r="B475" s="20"/>
      <c r="D475" s="2"/>
      <c r="E475" s="11"/>
      <c r="G475" s="2"/>
      <c r="H475" s="17"/>
      <c r="I475" s="17"/>
      <c r="J475" s="17"/>
    </row>
    <row r="476" spans="1:10" x14ac:dyDescent="0.25">
      <c r="A476" s="20"/>
      <c r="B476" s="20"/>
      <c r="D476" s="2"/>
      <c r="E476" s="11"/>
      <c r="G476" s="2"/>
      <c r="H476" s="17"/>
      <c r="I476" s="17"/>
      <c r="J476" s="17"/>
    </row>
    <row r="477" spans="1:10" x14ac:dyDescent="0.25">
      <c r="A477" s="20"/>
      <c r="B477" s="20"/>
      <c r="D477" s="2"/>
      <c r="E477" s="11"/>
      <c r="G477" s="2"/>
      <c r="H477" s="17"/>
      <c r="I477" s="17"/>
      <c r="J477" s="17"/>
    </row>
    <row r="478" spans="1:10" x14ac:dyDescent="0.25">
      <c r="A478" s="20"/>
      <c r="B478" s="20"/>
      <c r="D478" s="2"/>
      <c r="E478" s="11"/>
      <c r="G478" s="2"/>
      <c r="H478" s="17"/>
      <c r="I478" s="17"/>
      <c r="J478" s="17"/>
    </row>
    <row r="479" spans="1:10" x14ac:dyDescent="0.25">
      <c r="A479" s="20"/>
      <c r="B479" s="20"/>
      <c r="D479" s="2"/>
      <c r="E479" s="11"/>
      <c r="G479" s="2"/>
      <c r="H479" s="17"/>
      <c r="I479" s="17"/>
      <c r="J479" s="17"/>
    </row>
    <row r="480" spans="1:10" x14ac:dyDescent="0.25">
      <c r="A480" s="20"/>
      <c r="B480" s="20"/>
      <c r="D480" s="2"/>
      <c r="E480" s="11"/>
      <c r="G480" s="2"/>
      <c r="H480" s="17"/>
      <c r="I480" s="17"/>
      <c r="J480" s="17"/>
    </row>
    <row r="481" spans="1:10" x14ac:dyDescent="0.25">
      <c r="A481" s="20"/>
      <c r="B481" s="20"/>
      <c r="D481" s="2"/>
      <c r="E481" s="11"/>
      <c r="G481" s="2"/>
      <c r="H481" s="17"/>
      <c r="I481" s="17"/>
      <c r="J481" s="17"/>
    </row>
    <row r="482" spans="1:10" x14ac:dyDescent="0.25">
      <c r="A482" s="20"/>
      <c r="B482" s="20"/>
      <c r="D482" s="2"/>
      <c r="E482" s="11"/>
      <c r="G482" s="2"/>
      <c r="H482" s="17"/>
      <c r="I482" s="17"/>
      <c r="J482" s="17"/>
    </row>
    <row r="483" spans="1:10" x14ac:dyDescent="0.25">
      <c r="A483" s="20"/>
      <c r="B483" s="20"/>
      <c r="D483" s="2"/>
      <c r="E483" s="11"/>
      <c r="G483" s="2"/>
      <c r="H483" s="17"/>
      <c r="I483" s="17"/>
      <c r="J483" s="17"/>
    </row>
    <row r="484" spans="1:10" x14ac:dyDescent="0.25">
      <c r="A484" s="20"/>
      <c r="B484" s="20"/>
      <c r="D484" s="2"/>
      <c r="E484" s="11"/>
      <c r="G484" s="2"/>
      <c r="H484" s="17"/>
      <c r="I484" s="17"/>
      <c r="J484" s="17"/>
    </row>
    <row r="485" spans="1:10" x14ac:dyDescent="0.25">
      <c r="A485" s="20"/>
      <c r="B485" s="20"/>
      <c r="D485" s="2"/>
      <c r="E485" s="11"/>
      <c r="G485" s="2"/>
      <c r="H485" s="17"/>
      <c r="I485" s="17"/>
      <c r="J485" s="17"/>
    </row>
    <row r="486" spans="1:10" x14ac:dyDescent="0.25">
      <c r="A486" s="20"/>
      <c r="B486" s="20"/>
      <c r="D486" s="2"/>
      <c r="E486" s="11"/>
      <c r="G486" s="2"/>
      <c r="H486" s="17"/>
      <c r="I486" s="17"/>
      <c r="J486" s="17"/>
    </row>
    <row r="487" spans="1:10" x14ac:dyDescent="0.25">
      <c r="A487" s="20"/>
      <c r="B487" s="20"/>
      <c r="D487" s="2"/>
      <c r="E487" s="11"/>
      <c r="G487" s="2"/>
      <c r="H487" s="17"/>
      <c r="I487" s="17"/>
      <c r="J487" s="17"/>
    </row>
    <row r="488" spans="1:10" x14ac:dyDescent="0.25">
      <c r="A488" s="20"/>
      <c r="B488" s="20"/>
      <c r="D488" s="2"/>
      <c r="E488" s="11"/>
      <c r="G488" s="2"/>
      <c r="H488" s="17"/>
      <c r="I488" s="17"/>
      <c r="J488" s="17"/>
    </row>
    <row r="489" spans="1:10" x14ac:dyDescent="0.25">
      <c r="A489" s="20"/>
      <c r="B489" s="20"/>
      <c r="D489" s="2"/>
      <c r="E489" s="11"/>
      <c r="G489" s="2"/>
      <c r="H489" s="17"/>
      <c r="I489" s="17"/>
      <c r="J489" s="17"/>
    </row>
    <row r="490" spans="1:10" x14ac:dyDescent="0.25">
      <c r="A490" s="20"/>
      <c r="B490" s="20"/>
      <c r="D490" s="2"/>
      <c r="E490" s="11"/>
      <c r="G490" s="2"/>
      <c r="H490" s="17"/>
      <c r="I490" s="17"/>
      <c r="J490" s="17"/>
    </row>
    <row r="491" spans="1:10" x14ac:dyDescent="0.25">
      <c r="A491" s="20"/>
      <c r="B491" s="20"/>
      <c r="D491" s="2"/>
      <c r="E491" s="11"/>
      <c r="G491" s="2"/>
      <c r="H491" s="17"/>
      <c r="I491" s="17"/>
      <c r="J491" s="17"/>
    </row>
    <row r="492" spans="1:10" x14ac:dyDescent="0.25">
      <c r="A492" s="20"/>
      <c r="B492" s="20"/>
      <c r="D492" s="2"/>
      <c r="E492" s="11"/>
      <c r="G492" s="2"/>
      <c r="H492" s="17"/>
      <c r="I492" s="17"/>
      <c r="J492" s="17"/>
    </row>
    <row r="493" spans="1:10" x14ac:dyDescent="0.25">
      <c r="A493" s="20"/>
      <c r="B493" s="20"/>
      <c r="D493" s="2"/>
      <c r="E493" s="11"/>
      <c r="G493" s="2"/>
      <c r="H493" s="17"/>
      <c r="I493" s="17"/>
      <c r="J493" s="17"/>
    </row>
    <row r="494" spans="1:10" x14ac:dyDescent="0.25">
      <c r="A494" s="20"/>
      <c r="B494" s="20"/>
      <c r="D494" s="2"/>
      <c r="E494" s="11"/>
      <c r="G494" s="2"/>
      <c r="H494" s="17"/>
      <c r="I494" s="17"/>
      <c r="J494" s="17"/>
    </row>
    <row r="495" spans="1:10" x14ac:dyDescent="0.25">
      <c r="A495" s="20"/>
      <c r="B495" s="20"/>
      <c r="D495" s="2"/>
      <c r="E495" s="11"/>
      <c r="G495" s="2"/>
      <c r="H495" s="17"/>
      <c r="I495" s="17"/>
      <c r="J495" s="17"/>
    </row>
    <row r="496" spans="1:10" x14ac:dyDescent="0.25">
      <c r="A496" s="20"/>
      <c r="B496" s="20"/>
      <c r="D496" s="2"/>
      <c r="E496" s="11"/>
      <c r="G496" s="2"/>
      <c r="H496" s="17"/>
      <c r="I496" s="17"/>
      <c r="J496" s="17"/>
    </row>
    <row r="497" spans="1:10" x14ac:dyDescent="0.25">
      <c r="A497" s="20"/>
      <c r="B497" s="20"/>
      <c r="D497" s="2"/>
      <c r="E497" s="11"/>
      <c r="G497" s="2"/>
      <c r="H497" s="17"/>
      <c r="I497" s="17"/>
      <c r="J497" s="17"/>
    </row>
    <row r="498" spans="1:10" x14ac:dyDescent="0.25">
      <c r="A498" s="20"/>
      <c r="B498" s="20"/>
      <c r="D498" s="2"/>
      <c r="E498" s="11"/>
      <c r="G498" s="2"/>
      <c r="H498" s="17"/>
      <c r="I498" s="17"/>
      <c r="J498" s="17"/>
    </row>
    <row r="499" spans="1:10" x14ac:dyDescent="0.25">
      <c r="A499" s="20"/>
      <c r="B499" s="20"/>
      <c r="D499" s="2"/>
      <c r="E499" s="11"/>
      <c r="G499" s="2"/>
      <c r="H499" s="17"/>
      <c r="I499" s="17"/>
      <c r="J499" s="17"/>
    </row>
    <row r="500" spans="1:10" x14ac:dyDescent="0.25">
      <c r="A500" s="20"/>
      <c r="B500" s="20"/>
      <c r="D500" s="2"/>
      <c r="E500" s="11"/>
      <c r="G500" s="2"/>
      <c r="H500" s="17"/>
      <c r="I500" s="17"/>
      <c r="J500" s="17"/>
    </row>
    <row r="501" spans="1:10" x14ac:dyDescent="0.25">
      <c r="A501" s="20"/>
      <c r="B501" s="20"/>
      <c r="D501" s="2"/>
      <c r="E501" s="11"/>
      <c r="G501" s="2"/>
      <c r="H501" s="17"/>
      <c r="I501" s="17"/>
      <c r="J501" s="17"/>
    </row>
    <row r="502" spans="1:10" x14ac:dyDescent="0.25">
      <c r="A502" s="20"/>
      <c r="B502" s="20"/>
      <c r="D502" s="2"/>
      <c r="E502" s="11"/>
      <c r="G502" s="2"/>
      <c r="H502" s="17"/>
      <c r="I502" s="17"/>
      <c r="J502" s="17"/>
    </row>
    <row r="503" spans="1:10" x14ac:dyDescent="0.25">
      <c r="A503" s="20"/>
      <c r="B503" s="20"/>
      <c r="D503" s="2"/>
      <c r="E503" s="11"/>
      <c r="G503" s="2"/>
      <c r="H503" s="17"/>
      <c r="I503" s="17"/>
      <c r="J503" s="17"/>
    </row>
    <row r="504" spans="1:10" x14ac:dyDescent="0.25">
      <c r="A504" s="20"/>
      <c r="B504" s="20"/>
      <c r="D504" s="2"/>
      <c r="E504" s="11"/>
      <c r="G504" s="2"/>
      <c r="H504" s="17"/>
      <c r="I504" s="17"/>
      <c r="J504" s="17"/>
    </row>
    <row r="505" spans="1:10" x14ac:dyDescent="0.25">
      <c r="A505" s="20"/>
      <c r="B505" s="20"/>
      <c r="D505" s="2"/>
      <c r="E505" s="11"/>
      <c r="G505" s="2"/>
      <c r="H505" s="17"/>
      <c r="I505" s="17"/>
      <c r="J505" s="17"/>
    </row>
    <row r="506" spans="1:10" x14ac:dyDescent="0.25">
      <c r="A506" s="20"/>
      <c r="B506" s="20"/>
      <c r="D506" s="2"/>
      <c r="E506" s="11"/>
      <c r="G506" s="2"/>
      <c r="H506" s="17"/>
      <c r="I506" s="17"/>
      <c r="J506" s="17"/>
    </row>
    <row r="507" spans="1:10" x14ac:dyDescent="0.25">
      <c r="A507" s="20"/>
      <c r="B507" s="20"/>
      <c r="D507" s="2"/>
      <c r="E507" s="11"/>
      <c r="G507" s="2"/>
      <c r="H507" s="17"/>
      <c r="I507" s="17"/>
      <c r="J507" s="17"/>
    </row>
    <row r="508" spans="1:10" x14ac:dyDescent="0.25">
      <c r="A508" s="20"/>
      <c r="B508" s="20"/>
      <c r="D508" s="2"/>
      <c r="E508" s="11"/>
      <c r="G508" s="2"/>
      <c r="H508" s="17"/>
      <c r="I508" s="17"/>
      <c r="J508" s="17"/>
    </row>
    <row r="509" spans="1:10" x14ac:dyDescent="0.25">
      <c r="A509" s="20"/>
      <c r="B509" s="20"/>
      <c r="D509" s="2"/>
      <c r="E509" s="11"/>
      <c r="G509" s="2"/>
      <c r="H509" s="17"/>
      <c r="I509" s="17"/>
      <c r="J509" s="17"/>
    </row>
    <row r="510" spans="1:10" x14ac:dyDescent="0.25">
      <c r="A510" s="20"/>
      <c r="B510" s="20"/>
      <c r="D510" s="2"/>
      <c r="E510" s="11"/>
      <c r="G510" s="2"/>
      <c r="H510" s="17"/>
      <c r="I510" s="17"/>
      <c r="J510" s="17"/>
    </row>
    <row r="511" spans="1:10" x14ac:dyDescent="0.25">
      <c r="A511" s="20"/>
      <c r="B511" s="20"/>
      <c r="D511" s="2"/>
      <c r="E511" s="11"/>
      <c r="G511" s="2"/>
      <c r="H511" s="17"/>
      <c r="I511" s="17"/>
      <c r="J511" s="17"/>
    </row>
    <row r="512" spans="1:10" x14ac:dyDescent="0.25">
      <c r="A512" s="20"/>
      <c r="B512" s="20"/>
      <c r="D512" s="2"/>
      <c r="E512" s="11"/>
      <c r="G512" s="2"/>
      <c r="H512" s="17"/>
      <c r="I512" s="17"/>
      <c r="J512" s="17"/>
    </row>
    <row r="513" spans="1:10" x14ac:dyDescent="0.25">
      <c r="A513" s="20"/>
      <c r="B513" s="20"/>
      <c r="D513" s="2"/>
      <c r="E513" s="11"/>
      <c r="G513" s="2"/>
      <c r="H513" s="17"/>
      <c r="I513" s="17"/>
      <c r="J513" s="17"/>
    </row>
    <row r="514" spans="1:10" x14ac:dyDescent="0.25">
      <c r="A514" s="20"/>
      <c r="B514" s="20"/>
      <c r="D514" s="2"/>
      <c r="E514" s="11"/>
      <c r="G514" s="2"/>
      <c r="H514" s="17"/>
      <c r="I514" s="17"/>
      <c r="J514" s="17"/>
    </row>
    <row r="515" spans="1:10" x14ac:dyDescent="0.25">
      <c r="A515" s="20"/>
      <c r="B515" s="20"/>
      <c r="D515" s="2"/>
      <c r="E515" s="11"/>
      <c r="G515" s="2"/>
      <c r="H515" s="17"/>
      <c r="I515" s="17"/>
      <c r="J515" s="17"/>
    </row>
    <row r="516" spans="1:10" x14ac:dyDescent="0.25">
      <c r="A516" s="20"/>
      <c r="B516" s="20"/>
      <c r="D516" s="2"/>
      <c r="E516" s="11"/>
      <c r="G516" s="2"/>
      <c r="H516" s="17"/>
      <c r="I516" s="17"/>
      <c r="J516" s="17"/>
    </row>
    <row r="517" spans="1:10" x14ac:dyDescent="0.25">
      <c r="A517" s="20"/>
      <c r="B517" s="20"/>
      <c r="D517" s="2"/>
      <c r="E517" s="11"/>
      <c r="G517" s="2"/>
      <c r="H517" s="17"/>
      <c r="I517" s="17"/>
      <c r="J517" s="17"/>
    </row>
    <row r="518" spans="1:10" x14ac:dyDescent="0.25">
      <c r="A518" s="20"/>
      <c r="B518" s="20"/>
      <c r="D518" s="2"/>
      <c r="E518" s="11"/>
      <c r="G518" s="2"/>
      <c r="H518" s="17"/>
      <c r="I518" s="17"/>
      <c r="J518" s="17"/>
    </row>
    <row r="519" spans="1:10" x14ac:dyDescent="0.25">
      <c r="A519" s="20"/>
      <c r="B519" s="20"/>
      <c r="D519" s="2"/>
      <c r="E519" s="11"/>
      <c r="G519" s="2"/>
      <c r="H519" s="17"/>
      <c r="I519" s="17"/>
      <c r="J519" s="17"/>
    </row>
    <row r="520" spans="1:10" x14ac:dyDescent="0.25">
      <c r="A520" s="20"/>
      <c r="B520" s="20"/>
      <c r="D520" s="2"/>
      <c r="E520" s="11"/>
      <c r="G520" s="2"/>
      <c r="H520" s="17"/>
      <c r="I520" s="17"/>
      <c r="J520" s="17"/>
    </row>
    <row r="521" spans="1:10" x14ac:dyDescent="0.25">
      <c r="A521" s="20"/>
      <c r="B521" s="20"/>
      <c r="D521" s="2"/>
      <c r="E521" s="11"/>
      <c r="G521" s="2"/>
      <c r="H521" s="17"/>
      <c r="I521" s="17"/>
      <c r="J521" s="17"/>
    </row>
    <row r="522" spans="1:10" x14ac:dyDescent="0.25">
      <c r="A522" s="20"/>
      <c r="B522" s="20"/>
      <c r="D522" s="2"/>
      <c r="E522" s="11"/>
      <c r="G522" s="2"/>
      <c r="H522" s="17"/>
      <c r="I522" s="17"/>
      <c r="J522" s="17"/>
    </row>
    <row r="523" spans="1:10" x14ac:dyDescent="0.25">
      <c r="A523" s="20"/>
      <c r="B523" s="20"/>
      <c r="D523" s="2"/>
      <c r="E523" s="11"/>
      <c r="G523" s="2"/>
      <c r="H523" s="17"/>
      <c r="I523" s="17"/>
      <c r="J523" s="17"/>
    </row>
    <row r="524" spans="1:10" x14ac:dyDescent="0.25">
      <c r="A524" s="20"/>
      <c r="B524" s="20"/>
      <c r="D524" s="2"/>
      <c r="E524" s="11"/>
      <c r="G524" s="2"/>
      <c r="H524" s="17"/>
      <c r="I524" s="17"/>
      <c r="J524" s="17"/>
    </row>
    <row r="525" spans="1:10" x14ac:dyDescent="0.25">
      <c r="A525" s="20"/>
      <c r="B525" s="20"/>
      <c r="D525" s="2"/>
      <c r="E525" s="11"/>
      <c r="G525" s="2"/>
      <c r="H525" s="17"/>
      <c r="I525" s="17"/>
      <c r="J525" s="17"/>
    </row>
    <row r="526" spans="1:10" x14ac:dyDescent="0.25">
      <c r="A526" s="20"/>
      <c r="B526" s="20"/>
      <c r="D526" s="2"/>
      <c r="E526" s="11"/>
      <c r="G526" s="2"/>
      <c r="H526" s="17"/>
      <c r="I526" s="17"/>
      <c r="J526" s="17"/>
    </row>
    <row r="527" spans="1:10" x14ac:dyDescent="0.25">
      <c r="A527" s="20"/>
      <c r="B527" s="20"/>
      <c r="D527" s="2"/>
      <c r="E527" s="11"/>
      <c r="G527" s="2"/>
      <c r="H527" s="17"/>
      <c r="I527" s="17"/>
      <c r="J527" s="17"/>
    </row>
    <row r="528" spans="1:10" x14ac:dyDescent="0.25">
      <c r="A528" s="20"/>
      <c r="B528" s="20"/>
      <c r="D528" s="2"/>
      <c r="E528" s="11"/>
      <c r="G528" s="2"/>
      <c r="H528" s="17"/>
      <c r="I528" s="17"/>
      <c r="J528" s="17"/>
    </row>
    <row r="529" spans="1:10" x14ac:dyDescent="0.25">
      <c r="A529" s="20"/>
      <c r="B529" s="20"/>
      <c r="D529" s="2"/>
      <c r="E529" s="11"/>
      <c r="G529" s="2"/>
      <c r="H529" s="17"/>
      <c r="I529" s="17"/>
      <c r="J529" s="17"/>
    </row>
    <row r="530" spans="1:10" x14ac:dyDescent="0.25">
      <c r="A530" s="20"/>
      <c r="B530" s="20"/>
      <c r="D530" s="2"/>
      <c r="E530" s="11"/>
      <c r="G530" s="2"/>
      <c r="H530" s="17"/>
      <c r="I530" s="17"/>
      <c r="J530" s="17"/>
    </row>
    <row r="531" spans="1:10" x14ac:dyDescent="0.25">
      <c r="A531" s="20"/>
      <c r="B531" s="20"/>
      <c r="D531" s="2"/>
      <c r="E531" s="11"/>
      <c r="G531" s="2"/>
      <c r="H531" s="17"/>
      <c r="I531" s="17"/>
      <c r="J531" s="17"/>
    </row>
    <row r="532" spans="1:10" x14ac:dyDescent="0.25">
      <c r="A532" s="20"/>
      <c r="B532" s="20"/>
      <c r="D532" s="2"/>
      <c r="E532" s="11"/>
      <c r="G532" s="2"/>
      <c r="H532" s="17"/>
      <c r="I532" s="17"/>
      <c r="J532" s="17"/>
    </row>
    <row r="533" spans="1:10" x14ac:dyDescent="0.25">
      <c r="A533" s="20"/>
      <c r="B533" s="20"/>
      <c r="D533" s="2"/>
      <c r="E533" s="11"/>
      <c r="G533" s="2"/>
      <c r="H533" s="17"/>
      <c r="I533" s="17"/>
      <c r="J533" s="17"/>
    </row>
    <row r="534" spans="1:10" x14ac:dyDescent="0.25">
      <c r="A534" s="20"/>
      <c r="B534" s="20"/>
      <c r="D534" s="2"/>
      <c r="E534" s="11"/>
      <c r="G534" s="2"/>
      <c r="H534" s="17"/>
      <c r="I534" s="17"/>
      <c r="J534" s="17"/>
    </row>
    <row r="535" spans="1:10" x14ac:dyDescent="0.25">
      <c r="A535" s="20"/>
      <c r="B535" s="20"/>
      <c r="D535" s="2"/>
      <c r="E535" s="11"/>
      <c r="G535" s="2"/>
      <c r="H535" s="17"/>
      <c r="I535" s="17"/>
      <c r="J535" s="17"/>
    </row>
    <row r="536" spans="1:10" x14ac:dyDescent="0.25">
      <c r="A536" s="20"/>
      <c r="B536" s="20"/>
      <c r="D536" s="2"/>
      <c r="E536" s="11"/>
      <c r="G536" s="2"/>
      <c r="H536" s="17"/>
      <c r="I536" s="17"/>
      <c r="J536" s="17"/>
    </row>
    <row r="537" spans="1:10" x14ac:dyDescent="0.25">
      <c r="A537" s="20"/>
      <c r="B537" s="20"/>
      <c r="D537" s="2"/>
      <c r="E537" s="11"/>
      <c r="G537" s="2"/>
      <c r="H537" s="17"/>
      <c r="I537" s="17"/>
      <c r="J537" s="17"/>
    </row>
    <row r="538" spans="1:10" x14ac:dyDescent="0.25">
      <c r="A538" s="20"/>
      <c r="B538" s="20"/>
      <c r="D538" s="2"/>
      <c r="E538" s="11"/>
      <c r="G538" s="2"/>
      <c r="H538" s="17"/>
      <c r="I538" s="17"/>
      <c r="J538" s="17"/>
    </row>
    <row r="539" spans="1:10" x14ac:dyDescent="0.25">
      <c r="A539" s="20"/>
      <c r="B539" s="20"/>
      <c r="D539" s="2"/>
      <c r="E539" s="11"/>
      <c r="G539" s="2"/>
      <c r="H539" s="17"/>
      <c r="I539" s="17"/>
      <c r="J539" s="17"/>
    </row>
    <row r="540" spans="1:10" x14ac:dyDescent="0.25">
      <c r="A540" s="20"/>
      <c r="B540" s="20"/>
      <c r="D540" s="2"/>
      <c r="E540" s="11"/>
      <c r="G540" s="2"/>
      <c r="H540" s="17"/>
      <c r="I540" s="17"/>
      <c r="J540" s="17"/>
    </row>
    <row r="541" spans="1:10" x14ac:dyDescent="0.25">
      <c r="A541" s="20"/>
      <c r="B541" s="20"/>
      <c r="D541" s="2"/>
      <c r="E541" s="11"/>
      <c r="G541" s="2"/>
      <c r="H541" s="17"/>
      <c r="I541" s="17"/>
      <c r="J541" s="17"/>
    </row>
    <row r="542" spans="1:10" x14ac:dyDescent="0.25">
      <c r="A542" s="20"/>
      <c r="B542" s="20"/>
      <c r="D542" s="2"/>
      <c r="E542" s="11"/>
      <c r="G542" s="2"/>
      <c r="H542" s="17"/>
      <c r="I542" s="17"/>
      <c r="J542" s="17"/>
    </row>
    <row r="543" spans="1:10" x14ac:dyDescent="0.25">
      <c r="A543" s="20"/>
      <c r="B543" s="20"/>
      <c r="D543" s="2"/>
      <c r="E543" s="11"/>
      <c r="G543" s="2"/>
      <c r="H543" s="17"/>
      <c r="I543" s="17"/>
      <c r="J543" s="17"/>
    </row>
    <row r="544" spans="1:10" x14ac:dyDescent="0.25">
      <c r="A544" s="20"/>
      <c r="B544" s="20"/>
      <c r="D544" s="2"/>
      <c r="E544" s="11"/>
      <c r="G544" s="2"/>
      <c r="H544" s="17"/>
      <c r="I544" s="17"/>
      <c r="J544" s="17"/>
    </row>
    <row r="545" spans="1:10" x14ac:dyDescent="0.25">
      <c r="A545" s="20"/>
      <c r="B545" s="20"/>
      <c r="D545" s="2"/>
      <c r="E545" s="11"/>
      <c r="G545" s="2"/>
      <c r="H545" s="17"/>
      <c r="I545" s="17"/>
      <c r="J545" s="17"/>
    </row>
    <row r="546" spans="1:10" x14ac:dyDescent="0.25">
      <c r="A546" s="20"/>
      <c r="B546" s="20"/>
      <c r="D546" s="2"/>
      <c r="E546" s="11"/>
      <c r="G546" s="2"/>
      <c r="H546" s="17"/>
      <c r="I546" s="17"/>
      <c r="J546" s="17"/>
    </row>
    <row r="547" spans="1:10" x14ac:dyDescent="0.25">
      <c r="A547" s="20"/>
      <c r="B547" s="20"/>
      <c r="D547" s="2"/>
      <c r="E547" s="11"/>
      <c r="G547" s="2"/>
      <c r="H547" s="17"/>
      <c r="I547" s="17"/>
      <c r="J547" s="17"/>
    </row>
    <row r="548" spans="1:10" x14ac:dyDescent="0.25">
      <c r="A548" s="20"/>
      <c r="B548" s="20"/>
      <c r="D548" s="2"/>
      <c r="E548" s="11"/>
      <c r="G548" s="2"/>
      <c r="H548" s="17"/>
      <c r="I548" s="17"/>
      <c r="J548" s="17"/>
    </row>
    <row r="549" spans="1:10" x14ac:dyDescent="0.25">
      <c r="A549" s="20"/>
      <c r="B549" s="20"/>
      <c r="D549" s="2"/>
      <c r="E549" s="11"/>
      <c r="G549" s="2"/>
      <c r="H549" s="17"/>
      <c r="I549" s="17"/>
      <c r="J549" s="17"/>
    </row>
    <row r="550" spans="1:10" x14ac:dyDescent="0.25">
      <c r="A550" s="20"/>
      <c r="B550" s="20"/>
      <c r="D550" s="2"/>
      <c r="E550" s="11"/>
      <c r="G550" s="2"/>
      <c r="H550" s="17"/>
      <c r="I550" s="17"/>
      <c r="J550" s="17"/>
    </row>
    <row r="551" spans="1:10" x14ac:dyDescent="0.25">
      <c r="A551" s="20"/>
      <c r="B551" s="20"/>
      <c r="D551" s="2"/>
      <c r="E551" s="11"/>
      <c r="G551" s="2"/>
      <c r="H551" s="17"/>
      <c r="I551" s="17"/>
      <c r="J551" s="17"/>
    </row>
    <row r="552" spans="1:10" x14ac:dyDescent="0.25">
      <c r="A552" s="20"/>
      <c r="B552" s="20"/>
      <c r="D552" s="2"/>
      <c r="E552" s="11"/>
      <c r="G552" s="2"/>
      <c r="H552" s="17"/>
      <c r="I552" s="17"/>
      <c r="J552" s="17"/>
    </row>
    <row r="553" spans="1:10" x14ac:dyDescent="0.25">
      <c r="A553" s="20"/>
      <c r="B553" s="20"/>
      <c r="D553" s="2"/>
      <c r="E553" s="11"/>
      <c r="G553" s="2"/>
      <c r="H553" s="17"/>
      <c r="I553" s="17"/>
      <c r="J553" s="17"/>
    </row>
    <row r="554" spans="1:10" x14ac:dyDescent="0.25">
      <c r="A554" s="20"/>
      <c r="B554" s="20"/>
      <c r="D554" s="2"/>
      <c r="E554" s="11"/>
      <c r="G554" s="2"/>
      <c r="H554" s="17"/>
      <c r="I554" s="17"/>
      <c r="J554" s="17"/>
    </row>
    <row r="555" spans="1:10" x14ac:dyDescent="0.25">
      <c r="A555" s="20"/>
      <c r="B555" s="20"/>
      <c r="D555" s="2"/>
      <c r="E555" s="11"/>
      <c r="G555" s="2"/>
      <c r="H555" s="17"/>
      <c r="I555" s="17"/>
      <c r="J555" s="17"/>
    </row>
    <row r="556" spans="1:10" x14ac:dyDescent="0.25">
      <c r="A556" s="20"/>
      <c r="B556" s="20"/>
      <c r="D556" s="2"/>
      <c r="E556" s="11"/>
      <c r="G556" s="2"/>
      <c r="H556" s="17"/>
      <c r="I556" s="17"/>
      <c r="J556" s="17"/>
    </row>
    <row r="557" spans="1:10" x14ac:dyDescent="0.25">
      <c r="A557" s="20"/>
      <c r="B557" s="20"/>
      <c r="D557" s="2"/>
      <c r="E557" s="11"/>
      <c r="G557" s="2"/>
      <c r="H557" s="17"/>
      <c r="I557" s="17"/>
      <c r="J557" s="17"/>
    </row>
    <row r="558" spans="1:10" x14ac:dyDescent="0.25">
      <c r="A558" s="20"/>
      <c r="B558" s="20"/>
      <c r="D558" s="2"/>
      <c r="E558" s="11"/>
      <c r="G558" s="2"/>
      <c r="H558" s="17"/>
      <c r="I558" s="17"/>
      <c r="J558" s="17"/>
    </row>
    <row r="559" spans="1:10" x14ac:dyDescent="0.25">
      <c r="A559" s="20"/>
      <c r="B559" s="20"/>
      <c r="D559" s="2"/>
      <c r="E559" s="11"/>
      <c r="G559" s="2"/>
      <c r="H559" s="17"/>
      <c r="I559" s="17"/>
      <c r="J559" s="17"/>
    </row>
    <row r="560" spans="1:10" x14ac:dyDescent="0.25">
      <c r="A560" s="20"/>
      <c r="B560" s="20"/>
      <c r="D560" s="2"/>
      <c r="E560" s="11"/>
      <c r="G560" s="2"/>
      <c r="H560" s="17"/>
      <c r="I560" s="17"/>
      <c r="J560" s="17"/>
    </row>
    <row r="561" spans="1:10" x14ac:dyDescent="0.25">
      <c r="A561" s="20"/>
      <c r="B561" s="20"/>
      <c r="D561" s="2"/>
      <c r="E561" s="11"/>
      <c r="G561" s="2"/>
      <c r="H561" s="17"/>
      <c r="I561" s="17"/>
      <c r="J561" s="17"/>
    </row>
    <row r="562" spans="1:10" x14ac:dyDescent="0.25">
      <c r="A562" s="20"/>
      <c r="B562" s="20"/>
      <c r="D562" s="2"/>
      <c r="E562" s="11"/>
      <c r="G562" s="2"/>
      <c r="H562" s="17"/>
      <c r="I562" s="17"/>
      <c r="J562" s="17"/>
    </row>
    <row r="563" spans="1:10" x14ac:dyDescent="0.25">
      <c r="A563" s="20"/>
      <c r="B563" s="20"/>
      <c r="D563" s="2"/>
      <c r="E563" s="11"/>
      <c r="G563" s="2"/>
      <c r="H563" s="17"/>
      <c r="I563" s="17"/>
      <c r="J563" s="17"/>
    </row>
    <row r="564" spans="1:10" x14ac:dyDescent="0.25">
      <c r="A564" s="20"/>
      <c r="B564" s="20"/>
      <c r="D564" s="2"/>
      <c r="E564" s="11"/>
      <c r="G564" s="2"/>
      <c r="H564" s="17"/>
      <c r="I564" s="17"/>
      <c r="J564" s="17"/>
    </row>
    <row r="565" spans="1:10" x14ac:dyDescent="0.25">
      <c r="A565" s="20"/>
      <c r="B565" s="20"/>
      <c r="D565" s="2"/>
      <c r="E565" s="11"/>
      <c r="G565" s="2"/>
      <c r="H565" s="17"/>
      <c r="I565" s="17"/>
      <c r="J565" s="17"/>
    </row>
    <row r="566" spans="1:10" x14ac:dyDescent="0.25">
      <c r="A566" s="20"/>
      <c r="B566" s="20"/>
      <c r="D566" s="2"/>
      <c r="E566" s="11"/>
      <c r="G566" s="2"/>
      <c r="H566" s="17"/>
      <c r="I566" s="17"/>
      <c r="J566" s="17"/>
    </row>
    <row r="567" spans="1:10" x14ac:dyDescent="0.25">
      <c r="A567" s="20"/>
      <c r="B567" s="20"/>
      <c r="D567" s="2"/>
      <c r="E567" s="11"/>
      <c r="G567" s="2"/>
      <c r="H567" s="17"/>
      <c r="I567" s="17"/>
      <c r="J567" s="17"/>
    </row>
    <row r="568" spans="1:10" x14ac:dyDescent="0.25">
      <c r="A568" s="20"/>
      <c r="B568" s="20"/>
      <c r="D568" s="2"/>
      <c r="E568" s="11"/>
      <c r="G568" s="2"/>
      <c r="H568" s="17"/>
      <c r="I568" s="17"/>
      <c r="J568" s="17"/>
    </row>
    <row r="569" spans="1:10" x14ac:dyDescent="0.25">
      <c r="A569" s="20"/>
      <c r="B569" s="20"/>
      <c r="D569" s="2"/>
      <c r="E569" s="11"/>
      <c r="G569" s="2"/>
      <c r="H569" s="17"/>
      <c r="I569" s="17"/>
      <c r="J569" s="17"/>
    </row>
    <row r="570" spans="1:10" x14ac:dyDescent="0.25">
      <c r="A570" s="20"/>
      <c r="B570" s="20"/>
      <c r="D570" s="2"/>
      <c r="E570" s="11"/>
      <c r="G570" s="2"/>
      <c r="H570" s="17"/>
      <c r="I570" s="17"/>
      <c r="J570" s="17"/>
    </row>
    <row r="571" spans="1:10" x14ac:dyDescent="0.25">
      <c r="A571" s="20"/>
      <c r="B571" s="20"/>
      <c r="D571" s="2"/>
      <c r="E571" s="11"/>
      <c r="G571" s="2"/>
      <c r="H571" s="17"/>
      <c r="I571" s="17"/>
      <c r="J571" s="17"/>
    </row>
    <row r="572" spans="1:10" x14ac:dyDescent="0.25">
      <c r="A572" s="20"/>
      <c r="B572" s="20"/>
      <c r="D572" s="2"/>
      <c r="E572" s="11"/>
      <c r="G572" s="2"/>
      <c r="H572" s="17"/>
      <c r="I572" s="17"/>
      <c r="J572" s="17"/>
    </row>
    <row r="573" spans="1:10" x14ac:dyDescent="0.25">
      <c r="A573" s="20"/>
      <c r="B573" s="20"/>
      <c r="D573" s="2"/>
      <c r="E573" s="11"/>
      <c r="G573" s="2"/>
      <c r="H573" s="17"/>
      <c r="I573" s="17"/>
      <c r="J573" s="17"/>
    </row>
    <row r="574" spans="1:10" x14ac:dyDescent="0.25">
      <c r="A574" s="20"/>
      <c r="B574" s="20"/>
      <c r="D574" s="2"/>
      <c r="E574" s="11"/>
      <c r="G574" s="2"/>
      <c r="H574" s="17"/>
      <c r="I574" s="17"/>
      <c r="J574" s="17"/>
    </row>
    <row r="575" spans="1:10" x14ac:dyDescent="0.25">
      <c r="A575" s="20"/>
      <c r="B575" s="20"/>
      <c r="D575" s="2"/>
      <c r="E575" s="11"/>
      <c r="G575" s="2"/>
      <c r="H575" s="17"/>
      <c r="I575" s="17"/>
      <c r="J575" s="17"/>
    </row>
    <row r="576" spans="1:10" x14ac:dyDescent="0.25">
      <c r="A576" s="20"/>
      <c r="B576" s="20"/>
      <c r="D576" s="2"/>
      <c r="E576" s="11"/>
      <c r="G576" s="2"/>
      <c r="H576" s="17"/>
      <c r="I576" s="17"/>
      <c r="J576" s="17"/>
    </row>
    <row r="577" spans="1:10" x14ac:dyDescent="0.25">
      <c r="A577" s="20"/>
      <c r="B577" s="20"/>
      <c r="D577" s="2"/>
      <c r="E577" s="11"/>
      <c r="G577" s="2"/>
      <c r="H577" s="17"/>
      <c r="I577" s="17"/>
      <c r="J577" s="17"/>
    </row>
    <row r="578" spans="1:10" x14ac:dyDescent="0.25">
      <c r="A578" s="20"/>
      <c r="B578" s="20"/>
      <c r="D578" s="2"/>
      <c r="E578" s="11"/>
      <c r="G578" s="2"/>
      <c r="H578" s="17"/>
      <c r="I578" s="17"/>
      <c r="J578" s="17"/>
    </row>
    <row r="579" spans="1:10" x14ac:dyDescent="0.25">
      <c r="A579" s="20"/>
      <c r="B579" s="20"/>
      <c r="D579" s="2"/>
      <c r="E579" s="11"/>
      <c r="G579" s="2"/>
      <c r="H579" s="17"/>
      <c r="I579" s="17"/>
      <c r="J579" s="17"/>
    </row>
    <row r="580" spans="1:10" x14ac:dyDescent="0.25">
      <c r="A580" s="20"/>
      <c r="B580" s="20"/>
      <c r="D580" s="2"/>
      <c r="E580" s="11"/>
      <c r="G580" s="2"/>
      <c r="H580" s="17"/>
      <c r="I580" s="17"/>
      <c r="J580" s="17"/>
    </row>
    <row r="581" spans="1:10" x14ac:dyDescent="0.25">
      <c r="A581" s="20"/>
      <c r="B581" s="20"/>
      <c r="D581" s="2"/>
      <c r="E581" s="11"/>
      <c r="G581" s="2"/>
      <c r="H581" s="17"/>
      <c r="I581" s="17"/>
      <c r="J581" s="17"/>
    </row>
    <row r="582" spans="1:10" x14ac:dyDescent="0.25">
      <c r="A582" s="20"/>
      <c r="B582" s="20"/>
      <c r="D582" s="2"/>
      <c r="E582" s="11"/>
      <c r="G582" s="2"/>
      <c r="H582" s="17"/>
      <c r="I582" s="17"/>
      <c r="J582" s="17"/>
    </row>
    <row r="583" spans="1:10" x14ac:dyDescent="0.25">
      <c r="A583" s="20"/>
      <c r="B583" s="20"/>
      <c r="D583" s="2"/>
      <c r="E583" s="11"/>
      <c r="G583" s="2"/>
      <c r="H583" s="17"/>
      <c r="I583" s="17"/>
      <c r="J583" s="17"/>
    </row>
    <row r="584" spans="1:10" x14ac:dyDescent="0.25">
      <c r="A584" s="20"/>
      <c r="B584" s="20"/>
      <c r="D584" s="2"/>
      <c r="E584" s="11"/>
      <c r="G584" s="2"/>
      <c r="H584" s="17"/>
      <c r="I584" s="17"/>
      <c r="J584" s="17"/>
    </row>
    <row r="585" spans="1:10" x14ac:dyDescent="0.25">
      <c r="A585" s="20"/>
      <c r="B585" s="20"/>
      <c r="D585" s="2"/>
      <c r="E585" s="11"/>
      <c r="G585" s="2"/>
      <c r="H585" s="17"/>
      <c r="I585" s="17"/>
      <c r="J585" s="17"/>
    </row>
    <row r="586" spans="1:10" x14ac:dyDescent="0.25">
      <c r="A586" s="20"/>
      <c r="B586" s="20"/>
      <c r="D586" s="2"/>
      <c r="E586" s="11"/>
      <c r="G586" s="2"/>
      <c r="H586" s="17"/>
      <c r="I586" s="17"/>
      <c r="J586" s="17"/>
    </row>
    <row r="587" spans="1:10" x14ac:dyDescent="0.25">
      <c r="A587" s="20"/>
      <c r="B587" s="20"/>
      <c r="D587" s="2"/>
      <c r="E587" s="11"/>
      <c r="G587" s="2"/>
      <c r="H587" s="17"/>
      <c r="I587" s="17"/>
      <c r="J587" s="17"/>
    </row>
    <row r="588" spans="1:10" x14ac:dyDescent="0.25">
      <c r="A588" s="20"/>
      <c r="B588" s="20"/>
      <c r="D588" s="2"/>
      <c r="E588" s="11"/>
      <c r="G588" s="2"/>
      <c r="H588" s="17"/>
      <c r="I588" s="17"/>
      <c r="J588" s="17"/>
    </row>
  </sheetData>
  <phoneticPr fontId="6" type="noConversion"/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4"/>
  <sheetViews>
    <sheetView topLeftCell="A31" zoomScaleNormal="100" workbookViewId="0">
      <selection activeCell="A143" sqref="A143"/>
    </sheetView>
  </sheetViews>
  <sheetFormatPr defaultRowHeight="15" x14ac:dyDescent="0.25"/>
  <cols>
    <col min="1" max="1" width="4.140625" style="18" customWidth="1"/>
    <col min="2" max="3" width="5.5703125" style="18" customWidth="1"/>
    <col min="4" max="4" width="6.5703125" style="25" customWidth="1"/>
    <col min="5" max="5" width="28.42578125" customWidth="1"/>
    <col min="6" max="6" width="14" style="16" customWidth="1"/>
    <col min="7" max="7" width="11.7109375" style="16" customWidth="1"/>
    <col min="8" max="8" width="13.42578125" style="16" customWidth="1"/>
    <col min="10" max="10" width="12" customWidth="1"/>
  </cols>
  <sheetData>
    <row r="2" spans="1:10" x14ac:dyDescent="0.25">
      <c r="E2" s="96" t="s">
        <v>451</v>
      </c>
      <c r="G2" s="16" t="s">
        <v>460</v>
      </c>
    </row>
    <row r="3" spans="1:10" ht="15.75" thickBot="1" x14ac:dyDescent="0.3"/>
    <row r="4" spans="1:10" ht="15.75" thickBot="1" x14ac:dyDescent="0.3">
      <c r="A4" s="54" t="s">
        <v>252</v>
      </c>
      <c r="B4" s="56" t="s">
        <v>357</v>
      </c>
      <c r="C4" s="55" t="s">
        <v>253</v>
      </c>
      <c r="D4" s="57" t="s">
        <v>254</v>
      </c>
      <c r="E4" s="58" t="s">
        <v>255</v>
      </c>
      <c r="F4" s="92">
        <v>2018</v>
      </c>
      <c r="G4" s="92"/>
      <c r="H4" s="92" t="s">
        <v>452</v>
      </c>
      <c r="I4" s="92"/>
      <c r="J4" s="92" t="s">
        <v>460</v>
      </c>
    </row>
    <row r="5" spans="1:10" x14ac:dyDescent="0.25">
      <c r="A5" s="65"/>
      <c r="B5" s="20"/>
      <c r="C5" s="20"/>
      <c r="D5" s="31"/>
      <c r="E5" s="2"/>
      <c r="F5" s="17"/>
      <c r="G5" s="17"/>
      <c r="H5" s="17"/>
      <c r="I5" s="17"/>
      <c r="J5" s="17"/>
    </row>
    <row r="6" spans="1:10" x14ac:dyDescent="0.25">
      <c r="A6" s="66">
        <v>1</v>
      </c>
      <c r="B6" s="21">
        <v>111</v>
      </c>
      <c r="C6" s="21">
        <v>312</v>
      </c>
      <c r="D6" s="26" t="s">
        <v>237</v>
      </c>
      <c r="E6" s="1" t="s">
        <v>256</v>
      </c>
      <c r="F6" s="1">
        <v>424354</v>
      </c>
      <c r="G6" s="1">
        <v>0</v>
      </c>
      <c r="H6" s="1">
        <f>F6+G6</f>
        <v>424354</v>
      </c>
      <c r="I6" s="1">
        <v>0</v>
      </c>
      <c r="J6" s="1">
        <f>H6+I6</f>
        <v>424354</v>
      </c>
    </row>
    <row r="7" spans="1:10" x14ac:dyDescent="0.25">
      <c r="A7" s="66">
        <v>1</v>
      </c>
      <c r="B7" s="21">
        <v>111</v>
      </c>
      <c r="C7" s="21">
        <v>312</v>
      </c>
      <c r="D7" s="26" t="s">
        <v>225</v>
      </c>
      <c r="E7" s="1" t="s">
        <v>257</v>
      </c>
      <c r="F7" s="1">
        <v>0</v>
      </c>
      <c r="G7" s="1">
        <v>0</v>
      </c>
      <c r="H7" s="1">
        <f>F7+G7</f>
        <v>0</v>
      </c>
      <c r="I7" s="1">
        <v>0</v>
      </c>
      <c r="J7" s="1">
        <f>H7+I7</f>
        <v>0</v>
      </c>
    </row>
    <row r="8" spans="1:10" x14ac:dyDescent="0.25">
      <c r="A8" s="66">
        <v>1</v>
      </c>
      <c r="B8" s="21">
        <v>111</v>
      </c>
      <c r="C8" s="21">
        <v>312</v>
      </c>
      <c r="D8" s="26" t="s">
        <v>225</v>
      </c>
      <c r="E8" s="1" t="s">
        <v>258</v>
      </c>
      <c r="F8" s="1">
        <v>1500</v>
      </c>
      <c r="G8" s="1">
        <v>0</v>
      </c>
      <c r="H8" s="1">
        <f t="shared" ref="H8:H16" si="0">F8+G8</f>
        <v>1500</v>
      </c>
      <c r="I8" s="1">
        <v>0</v>
      </c>
      <c r="J8" s="1">
        <f t="shared" ref="J8:J16" si="1">H8+I8</f>
        <v>1500</v>
      </c>
    </row>
    <row r="9" spans="1:10" x14ac:dyDescent="0.25">
      <c r="A9" s="66">
        <v>1</v>
      </c>
      <c r="B9" s="21">
        <v>111</v>
      </c>
      <c r="C9" s="21">
        <v>312</v>
      </c>
      <c r="D9" s="26" t="s">
        <v>225</v>
      </c>
      <c r="E9" s="1" t="s">
        <v>259</v>
      </c>
      <c r="F9" s="1">
        <v>2000</v>
      </c>
      <c r="G9" s="1">
        <v>0</v>
      </c>
      <c r="H9" s="1">
        <f t="shared" si="0"/>
        <v>2000</v>
      </c>
      <c r="I9" s="1">
        <v>0</v>
      </c>
      <c r="J9" s="1">
        <f t="shared" si="1"/>
        <v>2000</v>
      </c>
    </row>
    <row r="10" spans="1:10" x14ac:dyDescent="0.25">
      <c r="A10" s="66">
        <v>1</v>
      </c>
      <c r="B10" s="21">
        <v>111</v>
      </c>
      <c r="C10" s="21">
        <v>312</v>
      </c>
      <c r="D10" s="26" t="s">
        <v>225</v>
      </c>
      <c r="E10" s="1" t="s">
        <v>260</v>
      </c>
      <c r="F10" s="1">
        <v>0</v>
      </c>
      <c r="G10" s="1">
        <v>0</v>
      </c>
      <c r="H10" s="1">
        <f t="shared" si="0"/>
        <v>0</v>
      </c>
      <c r="I10" s="1">
        <v>0</v>
      </c>
      <c r="J10" s="1">
        <f t="shared" si="1"/>
        <v>0</v>
      </c>
    </row>
    <row r="11" spans="1:10" x14ac:dyDescent="0.25">
      <c r="A11" s="66">
        <v>1</v>
      </c>
      <c r="B11" s="21">
        <v>111</v>
      </c>
      <c r="C11" s="21">
        <v>312</v>
      </c>
      <c r="D11" s="26" t="s">
        <v>225</v>
      </c>
      <c r="E11" s="1" t="s">
        <v>261</v>
      </c>
      <c r="F11" s="1">
        <v>200</v>
      </c>
      <c r="G11" s="1">
        <v>0</v>
      </c>
      <c r="H11" s="1">
        <f t="shared" si="0"/>
        <v>200</v>
      </c>
      <c r="I11" s="1">
        <v>0</v>
      </c>
      <c r="J11" s="1">
        <f t="shared" si="1"/>
        <v>200</v>
      </c>
    </row>
    <row r="12" spans="1:10" x14ac:dyDescent="0.25">
      <c r="A12" s="66">
        <v>1</v>
      </c>
      <c r="B12" s="21">
        <v>111</v>
      </c>
      <c r="C12" s="21">
        <v>312</v>
      </c>
      <c r="D12" s="26" t="s">
        <v>225</v>
      </c>
      <c r="E12" s="1" t="s">
        <v>262</v>
      </c>
      <c r="F12" s="1">
        <v>600</v>
      </c>
      <c r="G12" s="1">
        <v>0</v>
      </c>
      <c r="H12" s="1">
        <f t="shared" si="0"/>
        <v>600</v>
      </c>
      <c r="I12" s="1">
        <v>0</v>
      </c>
      <c r="J12" s="1">
        <f t="shared" si="1"/>
        <v>600</v>
      </c>
    </row>
    <row r="13" spans="1:10" x14ac:dyDescent="0.25">
      <c r="A13" s="66">
        <v>1</v>
      </c>
      <c r="B13" s="21">
        <v>111</v>
      </c>
      <c r="C13" s="21">
        <v>312</v>
      </c>
      <c r="D13" s="26" t="s">
        <v>225</v>
      </c>
      <c r="E13" s="1" t="s">
        <v>263</v>
      </c>
      <c r="F13" s="1">
        <v>200</v>
      </c>
      <c r="G13" s="1">
        <v>0</v>
      </c>
      <c r="H13" s="1">
        <f t="shared" si="0"/>
        <v>200</v>
      </c>
      <c r="I13" s="1">
        <v>0</v>
      </c>
      <c r="J13" s="1">
        <f t="shared" si="1"/>
        <v>200</v>
      </c>
    </row>
    <row r="14" spans="1:10" x14ac:dyDescent="0.25">
      <c r="A14" s="66">
        <v>1</v>
      </c>
      <c r="B14" s="21">
        <v>111</v>
      </c>
      <c r="C14" s="21">
        <v>312</v>
      </c>
      <c r="D14" s="26" t="s">
        <v>225</v>
      </c>
      <c r="E14" s="1" t="s">
        <v>264</v>
      </c>
      <c r="F14" s="1">
        <v>200</v>
      </c>
      <c r="G14" s="1">
        <v>0</v>
      </c>
      <c r="H14" s="1">
        <f t="shared" si="0"/>
        <v>200</v>
      </c>
      <c r="I14" s="1">
        <v>0</v>
      </c>
      <c r="J14" s="1">
        <f t="shared" si="1"/>
        <v>200</v>
      </c>
    </row>
    <row r="15" spans="1:10" x14ac:dyDescent="0.25">
      <c r="A15" s="66">
        <v>1</v>
      </c>
      <c r="B15" s="21">
        <v>111</v>
      </c>
      <c r="C15" s="21">
        <v>312</v>
      </c>
      <c r="D15" s="26" t="s">
        <v>225</v>
      </c>
      <c r="E15" s="1" t="s">
        <v>265</v>
      </c>
      <c r="F15" s="1">
        <v>0</v>
      </c>
      <c r="G15" s="1">
        <v>0</v>
      </c>
      <c r="H15" s="1">
        <f t="shared" si="0"/>
        <v>0</v>
      </c>
      <c r="I15" s="1">
        <v>0</v>
      </c>
      <c r="J15" s="1">
        <f t="shared" si="1"/>
        <v>0</v>
      </c>
    </row>
    <row r="16" spans="1:10" x14ac:dyDescent="0.25">
      <c r="A16" s="66">
        <v>1</v>
      </c>
      <c r="B16" s="21">
        <v>111</v>
      </c>
      <c r="C16" s="21">
        <v>312</v>
      </c>
      <c r="D16" s="26" t="s">
        <v>225</v>
      </c>
      <c r="E16" s="1" t="s">
        <v>266</v>
      </c>
      <c r="F16" s="1">
        <v>880</v>
      </c>
      <c r="G16" s="1">
        <v>0</v>
      </c>
      <c r="H16" s="1">
        <f t="shared" si="0"/>
        <v>880</v>
      </c>
      <c r="I16" s="1">
        <v>0</v>
      </c>
      <c r="J16" s="1">
        <f t="shared" si="1"/>
        <v>880</v>
      </c>
    </row>
    <row r="17" spans="1:10" x14ac:dyDescent="0.25">
      <c r="A17" s="67"/>
      <c r="B17" s="30"/>
      <c r="C17" s="30"/>
      <c r="D17" s="29"/>
      <c r="E17" s="4" t="s">
        <v>362</v>
      </c>
      <c r="F17" s="120">
        <f>SUM(F6:F16)</f>
        <v>429934</v>
      </c>
      <c r="G17" s="120">
        <f>SUM(G6:G16)</f>
        <v>0</v>
      </c>
      <c r="H17" s="120">
        <f>SUM(H6:H16)</f>
        <v>429934</v>
      </c>
      <c r="I17" s="120">
        <f>SUM(I6:I16)</f>
        <v>0</v>
      </c>
      <c r="J17" s="120">
        <f>SUM(J6:J16)</f>
        <v>429934</v>
      </c>
    </row>
    <row r="18" spans="1:10" x14ac:dyDescent="0.25">
      <c r="A18" s="66">
        <v>1</v>
      </c>
      <c r="B18" s="21" t="s">
        <v>375</v>
      </c>
      <c r="C18" s="21">
        <v>312</v>
      </c>
      <c r="D18" s="26" t="s">
        <v>225</v>
      </c>
      <c r="E18" s="1" t="s">
        <v>267</v>
      </c>
      <c r="F18" s="1">
        <v>200</v>
      </c>
      <c r="G18" s="1">
        <v>0</v>
      </c>
      <c r="H18" s="1">
        <f t="shared" ref="H18:H19" si="2">F18+G18</f>
        <v>200</v>
      </c>
      <c r="I18" s="1">
        <v>1200</v>
      </c>
      <c r="J18" s="1">
        <f t="shared" ref="J18:J19" si="3">H18+I18</f>
        <v>1400</v>
      </c>
    </row>
    <row r="19" spans="1:10" x14ac:dyDescent="0.25">
      <c r="A19" s="66">
        <v>1</v>
      </c>
      <c r="B19" s="21" t="s">
        <v>376</v>
      </c>
      <c r="C19" s="21">
        <v>312</v>
      </c>
      <c r="D19" s="26" t="s">
        <v>225</v>
      </c>
      <c r="E19" s="1" t="s">
        <v>268</v>
      </c>
      <c r="F19" s="1">
        <v>400</v>
      </c>
      <c r="G19" s="1">
        <v>0</v>
      </c>
      <c r="H19" s="1">
        <f t="shared" si="2"/>
        <v>400</v>
      </c>
      <c r="I19" s="1">
        <v>-200</v>
      </c>
      <c r="J19" s="1">
        <f t="shared" si="3"/>
        <v>200</v>
      </c>
    </row>
    <row r="20" spans="1:10" x14ac:dyDescent="0.25">
      <c r="A20" s="155">
        <v>1</v>
      </c>
      <c r="B20" s="21" t="s">
        <v>461</v>
      </c>
      <c r="C20" s="21">
        <v>312</v>
      </c>
      <c r="D20" s="26" t="s">
        <v>225</v>
      </c>
      <c r="E20" s="1" t="s">
        <v>463</v>
      </c>
      <c r="F20" s="1">
        <v>0</v>
      </c>
      <c r="G20" s="1">
        <v>0</v>
      </c>
      <c r="H20" s="1">
        <v>0</v>
      </c>
      <c r="I20" s="1">
        <v>5800</v>
      </c>
      <c r="J20" s="1">
        <f t="shared" ref="J20:J23" si="4">H20+I20</f>
        <v>5800</v>
      </c>
    </row>
    <row r="21" spans="1:10" x14ac:dyDescent="0.25">
      <c r="A21" s="155">
        <v>1</v>
      </c>
      <c r="B21" s="21" t="s">
        <v>474</v>
      </c>
      <c r="C21" s="21">
        <v>312</v>
      </c>
      <c r="D21" s="26" t="s">
        <v>225</v>
      </c>
      <c r="E21" s="1" t="s">
        <v>473</v>
      </c>
      <c r="F21" s="1">
        <v>0</v>
      </c>
      <c r="G21" s="1">
        <v>0</v>
      </c>
      <c r="H21" s="1">
        <v>0</v>
      </c>
      <c r="I21" s="160">
        <v>200</v>
      </c>
      <c r="J21" s="1">
        <f t="shared" si="4"/>
        <v>200</v>
      </c>
    </row>
    <row r="22" spans="1:10" x14ac:dyDescent="0.25">
      <c r="A22" s="155">
        <v>1</v>
      </c>
      <c r="B22" s="21" t="s">
        <v>472</v>
      </c>
      <c r="C22" s="21">
        <v>312</v>
      </c>
      <c r="D22" s="26" t="s">
        <v>225</v>
      </c>
      <c r="E22" s="1" t="s">
        <v>473</v>
      </c>
      <c r="F22" s="1">
        <v>0</v>
      </c>
      <c r="G22" s="1">
        <v>0</v>
      </c>
      <c r="H22" s="1">
        <v>0</v>
      </c>
      <c r="I22" s="160">
        <v>1000</v>
      </c>
      <c r="J22" s="1">
        <f t="shared" ref="J22" si="5">H22+I22</f>
        <v>1000</v>
      </c>
    </row>
    <row r="23" spans="1:10" x14ac:dyDescent="0.25">
      <c r="A23" s="155">
        <v>1</v>
      </c>
      <c r="B23" s="21" t="s">
        <v>462</v>
      </c>
      <c r="C23" s="21">
        <v>312</v>
      </c>
      <c r="D23" s="26" t="s">
        <v>225</v>
      </c>
      <c r="E23" s="1" t="s">
        <v>464</v>
      </c>
      <c r="F23" s="1">
        <v>0</v>
      </c>
      <c r="G23" s="1">
        <v>0</v>
      </c>
      <c r="H23" s="1">
        <f t="shared" ref="H23" si="6">F23+G23</f>
        <v>0</v>
      </c>
      <c r="I23" s="1">
        <v>700</v>
      </c>
      <c r="J23" s="1">
        <f t="shared" si="4"/>
        <v>700</v>
      </c>
    </row>
    <row r="24" spans="1:10" x14ac:dyDescent="0.25">
      <c r="A24" s="27"/>
      <c r="B24" s="27"/>
      <c r="C24" s="27"/>
      <c r="D24" s="27"/>
      <c r="E24" s="28" t="s">
        <v>363</v>
      </c>
      <c r="F24" s="121">
        <f>SUM(F17:F19)</f>
        <v>430534</v>
      </c>
      <c r="G24" s="121">
        <f>SUM(G17:G19)</f>
        <v>0</v>
      </c>
      <c r="H24" s="121">
        <f>SUM(H17:H19)</f>
        <v>430534</v>
      </c>
      <c r="I24" s="121">
        <f>SUM(I17:I23)</f>
        <v>8700</v>
      </c>
      <c r="J24" s="121">
        <f>SUM(J17:J23)</f>
        <v>439234</v>
      </c>
    </row>
    <row r="25" spans="1:10" x14ac:dyDescent="0.25">
      <c r="A25" s="66">
        <v>1</v>
      </c>
      <c r="B25" s="21">
        <v>41</v>
      </c>
      <c r="C25" s="21">
        <v>111</v>
      </c>
      <c r="D25" s="26" t="s">
        <v>227</v>
      </c>
      <c r="E25" s="1" t="s">
        <v>269</v>
      </c>
      <c r="F25" s="1">
        <v>503634</v>
      </c>
      <c r="G25" s="1">
        <v>40148</v>
      </c>
      <c r="H25" s="1">
        <f t="shared" ref="H25:H88" si="7">F25+G25</f>
        <v>543782</v>
      </c>
      <c r="I25" s="1"/>
      <c r="J25" s="1">
        <f t="shared" ref="J25:J88" si="8">H25+I25</f>
        <v>543782</v>
      </c>
    </row>
    <row r="26" spans="1:10" x14ac:dyDescent="0.25">
      <c r="A26" s="66">
        <v>1</v>
      </c>
      <c r="B26" s="21">
        <v>41</v>
      </c>
      <c r="C26" s="21">
        <v>133</v>
      </c>
      <c r="D26" s="26" t="s">
        <v>225</v>
      </c>
      <c r="E26" s="1" t="s">
        <v>270</v>
      </c>
      <c r="F26" s="1">
        <v>800</v>
      </c>
      <c r="G26" s="1">
        <v>0</v>
      </c>
      <c r="H26" s="1">
        <f t="shared" si="7"/>
        <v>800</v>
      </c>
      <c r="I26" s="1">
        <v>0</v>
      </c>
      <c r="J26" s="1">
        <f t="shared" si="8"/>
        <v>800</v>
      </c>
    </row>
    <row r="27" spans="1:10" x14ac:dyDescent="0.25">
      <c r="A27" s="66">
        <v>1</v>
      </c>
      <c r="B27" s="21">
        <v>41</v>
      </c>
      <c r="C27" s="21">
        <v>133</v>
      </c>
      <c r="D27" s="26" t="s">
        <v>235</v>
      </c>
      <c r="E27" s="1" t="s">
        <v>271</v>
      </c>
      <c r="F27" s="1">
        <v>0</v>
      </c>
      <c r="G27" s="1">
        <v>0</v>
      </c>
      <c r="H27" s="1">
        <f t="shared" si="7"/>
        <v>0</v>
      </c>
      <c r="I27" s="1">
        <v>0</v>
      </c>
      <c r="J27" s="1">
        <f t="shared" si="8"/>
        <v>0</v>
      </c>
    </row>
    <row r="28" spans="1:10" x14ac:dyDescent="0.25">
      <c r="A28" s="66">
        <v>1</v>
      </c>
      <c r="B28" s="21">
        <v>41</v>
      </c>
      <c r="C28" s="21">
        <v>133</v>
      </c>
      <c r="D28" s="26" t="s">
        <v>237</v>
      </c>
      <c r="E28" s="1" t="s">
        <v>272</v>
      </c>
      <c r="F28" s="1">
        <v>100</v>
      </c>
      <c r="G28" s="1">
        <v>0</v>
      </c>
      <c r="H28" s="1">
        <f t="shared" si="7"/>
        <v>100</v>
      </c>
      <c r="I28" s="1">
        <v>0</v>
      </c>
      <c r="J28" s="1">
        <f t="shared" si="8"/>
        <v>100</v>
      </c>
    </row>
    <row r="29" spans="1:10" x14ac:dyDescent="0.25">
      <c r="A29" s="66">
        <v>1</v>
      </c>
      <c r="B29" s="21">
        <v>41</v>
      </c>
      <c r="C29" s="21">
        <v>133</v>
      </c>
      <c r="D29" s="26" t="s">
        <v>232</v>
      </c>
      <c r="E29" s="1" t="s">
        <v>273</v>
      </c>
      <c r="F29" s="1">
        <v>25300</v>
      </c>
      <c r="G29" s="1">
        <v>0</v>
      </c>
      <c r="H29" s="1">
        <f t="shared" si="7"/>
        <v>25300</v>
      </c>
      <c r="I29" s="1">
        <v>0</v>
      </c>
      <c r="J29" s="1">
        <f t="shared" si="8"/>
        <v>25300</v>
      </c>
    </row>
    <row r="30" spans="1:10" x14ac:dyDescent="0.25">
      <c r="A30" s="66">
        <v>1</v>
      </c>
      <c r="B30" s="21">
        <v>41</v>
      </c>
      <c r="C30" s="21">
        <v>133</v>
      </c>
      <c r="D30" s="26" t="s">
        <v>238</v>
      </c>
      <c r="E30" s="1" t="s">
        <v>274</v>
      </c>
      <c r="F30" s="1">
        <v>45360</v>
      </c>
      <c r="G30" s="1">
        <v>0</v>
      </c>
      <c r="H30" s="1">
        <f t="shared" si="7"/>
        <v>45360</v>
      </c>
      <c r="I30" s="1">
        <v>0</v>
      </c>
      <c r="J30" s="1">
        <f t="shared" si="8"/>
        <v>45360</v>
      </c>
    </row>
    <row r="31" spans="1:10" x14ac:dyDescent="0.25">
      <c r="A31" s="66">
        <v>1</v>
      </c>
      <c r="B31" s="21">
        <v>41</v>
      </c>
      <c r="C31" s="21">
        <v>134</v>
      </c>
      <c r="D31" s="26" t="s">
        <v>225</v>
      </c>
      <c r="E31" s="1" t="s">
        <v>275</v>
      </c>
      <c r="F31" s="1">
        <v>4000</v>
      </c>
      <c r="G31" s="1">
        <v>0</v>
      </c>
      <c r="H31" s="1">
        <f t="shared" si="7"/>
        <v>4000</v>
      </c>
      <c r="I31" s="1">
        <v>0</v>
      </c>
      <c r="J31" s="1">
        <f t="shared" si="8"/>
        <v>4000</v>
      </c>
    </row>
    <row r="32" spans="1:10" x14ac:dyDescent="0.25">
      <c r="A32" s="66">
        <v>1</v>
      </c>
      <c r="B32" s="21">
        <v>41</v>
      </c>
      <c r="C32" s="21">
        <v>211</v>
      </c>
      <c r="D32" s="26" t="s">
        <v>227</v>
      </c>
      <c r="E32" s="1" t="s">
        <v>276</v>
      </c>
      <c r="F32" s="1">
        <v>0</v>
      </c>
      <c r="G32" s="1">
        <v>0</v>
      </c>
      <c r="H32" s="1">
        <f t="shared" si="7"/>
        <v>0</v>
      </c>
      <c r="I32" s="1">
        <v>0</v>
      </c>
      <c r="J32" s="1">
        <f t="shared" si="8"/>
        <v>0</v>
      </c>
    </row>
    <row r="33" spans="1:10" x14ac:dyDescent="0.25">
      <c r="A33" s="66">
        <v>1</v>
      </c>
      <c r="B33" s="21">
        <v>41</v>
      </c>
      <c r="C33" s="21">
        <v>212</v>
      </c>
      <c r="D33" s="26" t="s">
        <v>226</v>
      </c>
      <c r="E33" s="1" t="s">
        <v>277</v>
      </c>
      <c r="F33" s="1">
        <v>200</v>
      </c>
      <c r="G33" s="1">
        <v>0</v>
      </c>
      <c r="H33" s="1">
        <f t="shared" si="7"/>
        <v>200</v>
      </c>
      <c r="I33" s="1">
        <v>0</v>
      </c>
      <c r="J33" s="1">
        <f t="shared" si="8"/>
        <v>200</v>
      </c>
    </row>
    <row r="34" spans="1:10" x14ac:dyDescent="0.25">
      <c r="A34" s="66">
        <v>1</v>
      </c>
      <c r="B34" s="21">
        <v>41</v>
      </c>
      <c r="C34" s="21">
        <v>223</v>
      </c>
      <c r="D34" s="26" t="s">
        <v>225</v>
      </c>
      <c r="E34" s="1" t="s">
        <v>416</v>
      </c>
      <c r="F34" s="1">
        <v>100</v>
      </c>
      <c r="G34" s="1">
        <v>0</v>
      </c>
      <c r="H34" s="1">
        <f t="shared" si="7"/>
        <v>100</v>
      </c>
      <c r="I34" s="1">
        <v>0</v>
      </c>
      <c r="J34" s="1">
        <f t="shared" si="8"/>
        <v>100</v>
      </c>
    </row>
    <row r="35" spans="1:10" x14ac:dyDescent="0.25">
      <c r="A35" s="66">
        <v>1</v>
      </c>
      <c r="B35" s="21">
        <v>41</v>
      </c>
      <c r="C35" s="21">
        <v>223</v>
      </c>
      <c r="D35" s="26" t="s">
        <v>227</v>
      </c>
      <c r="E35" s="1" t="s">
        <v>417</v>
      </c>
      <c r="F35" s="1">
        <v>1650</v>
      </c>
      <c r="G35" s="1">
        <v>0</v>
      </c>
      <c r="H35" s="1">
        <f t="shared" si="7"/>
        <v>1650</v>
      </c>
      <c r="I35" s="1">
        <v>0</v>
      </c>
      <c r="J35" s="1">
        <f t="shared" si="8"/>
        <v>1650</v>
      </c>
    </row>
    <row r="36" spans="1:10" x14ac:dyDescent="0.25">
      <c r="A36" s="66">
        <v>1</v>
      </c>
      <c r="B36" s="21">
        <v>41</v>
      </c>
      <c r="C36" s="21">
        <v>229</v>
      </c>
      <c r="D36" s="26" t="s">
        <v>229</v>
      </c>
      <c r="E36" s="1" t="s">
        <v>278</v>
      </c>
      <c r="F36" s="1">
        <v>0</v>
      </c>
      <c r="G36" s="1">
        <v>0</v>
      </c>
      <c r="H36" s="1">
        <f t="shared" si="7"/>
        <v>0</v>
      </c>
      <c r="I36" s="1">
        <v>0</v>
      </c>
      <c r="J36" s="1">
        <f t="shared" si="8"/>
        <v>0</v>
      </c>
    </row>
    <row r="37" spans="1:10" x14ac:dyDescent="0.25">
      <c r="A37" s="66">
        <v>1</v>
      </c>
      <c r="B37" s="21">
        <v>41</v>
      </c>
      <c r="C37" s="21">
        <v>243</v>
      </c>
      <c r="D37" s="26"/>
      <c r="E37" s="1" t="s">
        <v>279</v>
      </c>
      <c r="F37" s="1">
        <v>800</v>
      </c>
      <c r="G37" s="1">
        <v>0</v>
      </c>
      <c r="H37" s="1">
        <f t="shared" si="7"/>
        <v>800</v>
      </c>
      <c r="I37" s="1">
        <v>0</v>
      </c>
      <c r="J37" s="1">
        <f t="shared" si="8"/>
        <v>800</v>
      </c>
    </row>
    <row r="38" spans="1:10" x14ac:dyDescent="0.25">
      <c r="A38" s="66">
        <v>1</v>
      </c>
      <c r="B38" s="21">
        <v>41</v>
      </c>
      <c r="C38" s="21">
        <v>292</v>
      </c>
      <c r="D38" s="26" t="s">
        <v>235</v>
      </c>
      <c r="E38" s="1" t="s">
        <v>280</v>
      </c>
      <c r="F38" s="1">
        <v>1000</v>
      </c>
      <c r="G38" s="1">
        <v>0</v>
      </c>
      <c r="H38" s="1">
        <f t="shared" si="7"/>
        <v>1000</v>
      </c>
      <c r="I38" s="1">
        <v>0</v>
      </c>
      <c r="J38" s="1">
        <f t="shared" si="8"/>
        <v>1000</v>
      </c>
    </row>
    <row r="39" spans="1:10" x14ac:dyDescent="0.25">
      <c r="A39" s="66">
        <v>1</v>
      </c>
      <c r="B39" s="21">
        <v>41</v>
      </c>
      <c r="C39" s="21">
        <v>292</v>
      </c>
      <c r="D39" s="26" t="s">
        <v>358</v>
      </c>
      <c r="E39" s="1" t="s">
        <v>281</v>
      </c>
      <c r="F39" s="1">
        <v>4500</v>
      </c>
      <c r="G39" s="1">
        <v>0</v>
      </c>
      <c r="H39" s="1">
        <f t="shared" si="7"/>
        <v>4500</v>
      </c>
      <c r="I39" s="1">
        <v>0</v>
      </c>
      <c r="J39" s="1">
        <f t="shared" si="8"/>
        <v>4500</v>
      </c>
    </row>
    <row r="40" spans="1:10" x14ac:dyDescent="0.25">
      <c r="A40" s="66">
        <v>1</v>
      </c>
      <c r="B40" s="21">
        <v>41</v>
      </c>
      <c r="C40" s="21">
        <v>292</v>
      </c>
      <c r="D40" s="26" t="s">
        <v>237</v>
      </c>
      <c r="E40" s="1" t="s">
        <v>282</v>
      </c>
      <c r="F40" s="1">
        <v>0</v>
      </c>
      <c r="G40" s="1">
        <v>0</v>
      </c>
      <c r="H40" s="1">
        <f t="shared" si="7"/>
        <v>0</v>
      </c>
      <c r="I40" s="1">
        <v>0</v>
      </c>
      <c r="J40" s="1">
        <f t="shared" si="8"/>
        <v>0</v>
      </c>
    </row>
    <row r="41" spans="1:10" x14ac:dyDescent="0.25">
      <c r="A41" s="66">
        <v>1</v>
      </c>
      <c r="B41" s="21">
        <v>41</v>
      </c>
      <c r="C41" s="21">
        <v>292</v>
      </c>
      <c r="D41" s="26" t="s">
        <v>418</v>
      </c>
      <c r="E41" s="1" t="s">
        <v>419</v>
      </c>
      <c r="F41" s="1">
        <v>0</v>
      </c>
      <c r="G41" s="1">
        <v>0</v>
      </c>
      <c r="H41" s="1">
        <f t="shared" si="7"/>
        <v>0</v>
      </c>
      <c r="I41" s="1">
        <v>0</v>
      </c>
      <c r="J41" s="1">
        <f t="shared" si="8"/>
        <v>0</v>
      </c>
    </row>
    <row r="42" spans="1:10" x14ac:dyDescent="0.25">
      <c r="A42" s="66">
        <v>1</v>
      </c>
      <c r="B42" s="21">
        <v>41</v>
      </c>
      <c r="C42" s="21">
        <v>292</v>
      </c>
      <c r="D42" s="26" t="s">
        <v>241</v>
      </c>
      <c r="E42" s="1" t="s">
        <v>283</v>
      </c>
      <c r="F42" s="1">
        <v>900</v>
      </c>
      <c r="G42" s="1">
        <v>0</v>
      </c>
      <c r="H42" s="1">
        <f t="shared" si="7"/>
        <v>900</v>
      </c>
      <c r="I42" s="1">
        <v>0</v>
      </c>
      <c r="J42" s="1">
        <f t="shared" si="8"/>
        <v>900</v>
      </c>
    </row>
    <row r="43" spans="1:10" x14ac:dyDescent="0.25">
      <c r="A43" s="66">
        <v>1</v>
      </c>
      <c r="B43" s="21">
        <v>41</v>
      </c>
      <c r="C43" s="21">
        <v>312</v>
      </c>
      <c r="D43" s="26" t="s">
        <v>358</v>
      </c>
      <c r="E43" s="1" t="s">
        <v>284</v>
      </c>
      <c r="F43" s="1">
        <v>0</v>
      </c>
      <c r="G43" s="1">
        <v>0</v>
      </c>
      <c r="H43" s="1">
        <f t="shared" si="7"/>
        <v>0</v>
      </c>
      <c r="I43" s="1">
        <v>0</v>
      </c>
      <c r="J43" s="1">
        <f t="shared" si="8"/>
        <v>0</v>
      </c>
    </row>
    <row r="44" spans="1:10" x14ac:dyDescent="0.25">
      <c r="A44" s="66">
        <v>1</v>
      </c>
      <c r="B44" s="21">
        <v>41</v>
      </c>
      <c r="C44" s="21">
        <v>121</v>
      </c>
      <c r="D44" s="26" t="s">
        <v>225</v>
      </c>
      <c r="E44" s="1" t="s">
        <v>285</v>
      </c>
      <c r="F44" s="1">
        <v>7500</v>
      </c>
      <c r="G44" s="1">
        <v>0</v>
      </c>
      <c r="H44" s="1">
        <f t="shared" si="7"/>
        <v>7500</v>
      </c>
      <c r="I44" s="1">
        <v>0</v>
      </c>
      <c r="J44" s="1">
        <f t="shared" si="8"/>
        <v>7500</v>
      </c>
    </row>
    <row r="45" spans="1:10" x14ac:dyDescent="0.25">
      <c r="A45" s="66">
        <v>1</v>
      </c>
      <c r="B45" s="21">
        <v>41</v>
      </c>
      <c r="C45" s="21">
        <v>121</v>
      </c>
      <c r="D45" s="26" t="s">
        <v>225</v>
      </c>
      <c r="E45" s="1" t="s">
        <v>286</v>
      </c>
      <c r="F45" s="1">
        <v>10000</v>
      </c>
      <c r="G45" s="1">
        <v>0</v>
      </c>
      <c r="H45" s="1">
        <f t="shared" si="7"/>
        <v>10000</v>
      </c>
      <c r="I45" s="1">
        <v>0</v>
      </c>
      <c r="J45" s="1">
        <f t="shared" si="8"/>
        <v>10000</v>
      </c>
    </row>
    <row r="46" spans="1:10" ht="15.75" customHeight="1" x14ac:dyDescent="0.25">
      <c r="A46" s="66">
        <v>1</v>
      </c>
      <c r="B46" s="21">
        <v>41</v>
      </c>
      <c r="C46" s="21">
        <v>121</v>
      </c>
      <c r="D46" s="26" t="s">
        <v>227</v>
      </c>
      <c r="E46" s="1" t="s">
        <v>287</v>
      </c>
      <c r="F46" s="1">
        <v>0</v>
      </c>
      <c r="G46" s="1">
        <v>0</v>
      </c>
      <c r="H46" s="1">
        <f t="shared" si="7"/>
        <v>0</v>
      </c>
      <c r="I46" s="1">
        <v>0</v>
      </c>
      <c r="J46" s="1">
        <f t="shared" si="8"/>
        <v>0</v>
      </c>
    </row>
    <row r="47" spans="1:10" x14ac:dyDescent="0.25">
      <c r="A47" s="66">
        <v>1</v>
      </c>
      <c r="B47" s="21">
        <v>41</v>
      </c>
      <c r="C47" s="21">
        <v>133</v>
      </c>
      <c r="D47" s="26" t="s">
        <v>232</v>
      </c>
      <c r="E47" s="1" t="s">
        <v>415</v>
      </c>
      <c r="F47" s="1">
        <v>500</v>
      </c>
      <c r="G47" s="1">
        <v>0</v>
      </c>
      <c r="H47" s="1">
        <f t="shared" si="7"/>
        <v>500</v>
      </c>
      <c r="I47" s="1">
        <v>0</v>
      </c>
      <c r="J47" s="1">
        <f t="shared" si="8"/>
        <v>500</v>
      </c>
    </row>
    <row r="48" spans="1:10" x14ac:dyDescent="0.25">
      <c r="A48" s="66">
        <v>1</v>
      </c>
      <c r="B48" s="21">
        <v>41</v>
      </c>
      <c r="C48" s="21">
        <v>212</v>
      </c>
      <c r="D48" s="26" t="s">
        <v>227</v>
      </c>
      <c r="E48" s="1" t="s">
        <v>288</v>
      </c>
      <c r="F48" s="1">
        <v>1200</v>
      </c>
      <c r="G48" s="1">
        <v>0</v>
      </c>
      <c r="H48" s="1">
        <f t="shared" si="7"/>
        <v>1200</v>
      </c>
      <c r="I48" s="1">
        <v>0</v>
      </c>
      <c r="J48" s="1">
        <f t="shared" si="8"/>
        <v>1200</v>
      </c>
    </row>
    <row r="49" spans="1:10" x14ac:dyDescent="0.25">
      <c r="A49" s="66">
        <v>1</v>
      </c>
      <c r="B49" s="21">
        <v>41</v>
      </c>
      <c r="C49" s="21">
        <v>221</v>
      </c>
      <c r="D49" s="26" t="s">
        <v>228</v>
      </c>
      <c r="E49" s="1" t="s">
        <v>289</v>
      </c>
      <c r="F49" s="1">
        <v>2900</v>
      </c>
      <c r="G49" s="1">
        <v>0</v>
      </c>
      <c r="H49" s="1">
        <f t="shared" si="7"/>
        <v>2900</v>
      </c>
      <c r="I49" s="1">
        <v>0</v>
      </c>
      <c r="J49" s="1">
        <f t="shared" si="8"/>
        <v>2900</v>
      </c>
    </row>
    <row r="50" spans="1:10" x14ac:dyDescent="0.25">
      <c r="A50" s="66">
        <v>1</v>
      </c>
      <c r="B50" s="21">
        <v>41</v>
      </c>
      <c r="C50" s="21">
        <v>223</v>
      </c>
      <c r="D50" s="26" t="s">
        <v>225</v>
      </c>
      <c r="E50" s="1" t="s">
        <v>290</v>
      </c>
      <c r="F50" s="1">
        <v>2500</v>
      </c>
      <c r="G50" s="1">
        <v>0</v>
      </c>
      <c r="H50" s="1">
        <f t="shared" si="7"/>
        <v>2500</v>
      </c>
      <c r="I50" s="1">
        <v>0</v>
      </c>
      <c r="J50" s="1">
        <f t="shared" si="8"/>
        <v>2500</v>
      </c>
    </row>
    <row r="51" spans="1:10" x14ac:dyDescent="0.25">
      <c r="A51" s="66">
        <v>1</v>
      </c>
      <c r="B51" s="21">
        <v>41</v>
      </c>
      <c r="C51" s="21">
        <v>223</v>
      </c>
      <c r="D51" s="26" t="s">
        <v>227</v>
      </c>
      <c r="E51" s="1" t="s">
        <v>291</v>
      </c>
      <c r="F51" s="1">
        <v>7500</v>
      </c>
      <c r="G51" s="1">
        <v>0</v>
      </c>
      <c r="H51" s="1">
        <f t="shared" si="7"/>
        <v>7500</v>
      </c>
      <c r="I51" s="1">
        <v>0</v>
      </c>
      <c r="J51" s="1">
        <f t="shared" si="8"/>
        <v>7500</v>
      </c>
    </row>
    <row r="52" spans="1:10" x14ac:dyDescent="0.25">
      <c r="A52" s="66">
        <v>1</v>
      </c>
      <c r="B52" s="21">
        <v>41</v>
      </c>
      <c r="C52" s="21">
        <v>223</v>
      </c>
      <c r="D52" s="26" t="s">
        <v>228</v>
      </c>
      <c r="E52" s="1" t="s">
        <v>292</v>
      </c>
      <c r="F52" s="1">
        <v>0</v>
      </c>
      <c r="G52" s="1">
        <v>0</v>
      </c>
      <c r="H52" s="1">
        <f t="shared" si="7"/>
        <v>0</v>
      </c>
      <c r="I52" s="1">
        <v>0</v>
      </c>
      <c r="J52" s="1">
        <f t="shared" si="8"/>
        <v>0</v>
      </c>
    </row>
    <row r="53" spans="1:10" x14ac:dyDescent="0.25">
      <c r="A53" s="66">
        <v>1</v>
      </c>
      <c r="B53" s="21">
        <v>41</v>
      </c>
      <c r="C53" s="21">
        <v>121</v>
      </c>
      <c r="D53" s="26" t="s">
        <v>225</v>
      </c>
      <c r="E53" s="1" t="s">
        <v>293</v>
      </c>
      <c r="F53" s="1">
        <v>32000</v>
      </c>
      <c r="G53" s="1">
        <v>0</v>
      </c>
      <c r="H53" s="1">
        <f t="shared" si="7"/>
        <v>32000</v>
      </c>
      <c r="I53" s="1">
        <v>0</v>
      </c>
      <c r="J53" s="1">
        <f t="shared" si="8"/>
        <v>32000</v>
      </c>
    </row>
    <row r="54" spans="1:10" x14ac:dyDescent="0.25">
      <c r="A54" s="66">
        <v>1</v>
      </c>
      <c r="B54" s="21">
        <v>41</v>
      </c>
      <c r="C54" s="21">
        <v>121</v>
      </c>
      <c r="D54" s="26" t="s">
        <v>226</v>
      </c>
      <c r="E54" s="1" t="s">
        <v>294</v>
      </c>
      <c r="F54" s="1">
        <v>113571</v>
      </c>
      <c r="G54" s="1">
        <v>0</v>
      </c>
      <c r="H54" s="1">
        <f t="shared" si="7"/>
        <v>113571</v>
      </c>
      <c r="I54" s="1">
        <v>0</v>
      </c>
      <c r="J54" s="1">
        <f t="shared" si="8"/>
        <v>113571</v>
      </c>
    </row>
    <row r="55" spans="1:10" x14ac:dyDescent="0.25">
      <c r="A55" s="66">
        <v>1</v>
      </c>
      <c r="B55" s="21">
        <v>41</v>
      </c>
      <c r="C55" s="21">
        <v>212</v>
      </c>
      <c r="D55" s="26" t="s">
        <v>227</v>
      </c>
      <c r="E55" s="1" t="s">
        <v>295</v>
      </c>
      <c r="F55" s="1">
        <v>1000</v>
      </c>
      <c r="G55" s="1">
        <v>0</v>
      </c>
      <c r="H55" s="1">
        <f t="shared" si="7"/>
        <v>1000</v>
      </c>
      <c r="I55" s="1">
        <v>0</v>
      </c>
      <c r="J55" s="1">
        <f t="shared" si="8"/>
        <v>1000</v>
      </c>
    </row>
    <row r="56" spans="1:10" x14ac:dyDescent="0.25">
      <c r="A56" s="66">
        <v>1</v>
      </c>
      <c r="B56" s="21">
        <v>41</v>
      </c>
      <c r="C56" s="21">
        <v>221</v>
      </c>
      <c r="D56" s="26" t="s">
        <v>228</v>
      </c>
      <c r="E56" s="1" t="s">
        <v>296</v>
      </c>
      <c r="F56" s="1">
        <v>500</v>
      </c>
      <c r="G56" s="1">
        <v>0</v>
      </c>
      <c r="H56" s="1">
        <f t="shared" si="7"/>
        <v>500</v>
      </c>
      <c r="I56" s="1">
        <v>0</v>
      </c>
      <c r="J56" s="1">
        <f t="shared" si="8"/>
        <v>500</v>
      </c>
    </row>
    <row r="57" spans="1:10" x14ac:dyDescent="0.25">
      <c r="A57" s="66">
        <v>1</v>
      </c>
      <c r="B57" s="21">
        <v>41</v>
      </c>
      <c r="C57" s="21">
        <v>223</v>
      </c>
      <c r="D57" s="26" t="s">
        <v>225</v>
      </c>
      <c r="E57" s="1" t="s">
        <v>297</v>
      </c>
      <c r="F57" s="1">
        <v>600</v>
      </c>
      <c r="G57" s="1">
        <v>0</v>
      </c>
      <c r="H57" s="1">
        <f t="shared" si="7"/>
        <v>600</v>
      </c>
      <c r="I57" s="1">
        <v>0</v>
      </c>
      <c r="J57" s="1">
        <f t="shared" si="8"/>
        <v>600</v>
      </c>
    </row>
    <row r="58" spans="1:10" x14ac:dyDescent="0.25">
      <c r="A58" s="66">
        <v>1</v>
      </c>
      <c r="B58" s="21">
        <v>41</v>
      </c>
      <c r="C58" s="21">
        <v>121</v>
      </c>
      <c r="D58" s="26" t="s">
        <v>225</v>
      </c>
      <c r="E58" s="1" t="s">
        <v>298</v>
      </c>
      <c r="F58" s="1">
        <v>1200</v>
      </c>
      <c r="G58" s="1">
        <v>0</v>
      </c>
      <c r="H58" s="1">
        <f t="shared" si="7"/>
        <v>1200</v>
      </c>
      <c r="I58" s="1">
        <v>0</v>
      </c>
      <c r="J58" s="1">
        <f t="shared" si="8"/>
        <v>1200</v>
      </c>
    </row>
    <row r="59" spans="1:10" x14ac:dyDescent="0.25">
      <c r="A59" s="66">
        <v>1</v>
      </c>
      <c r="B59" s="21">
        <v>41</v>
      </c>
      <c r="C59" s="21">
        <v>212</v>
      </c>
      <c r="D59" s="26" t="s">
        <v>227</v>
      </c>
      <c r="E59" s="1" t="s">
        <v>299</v>
      </c>
      <c r="F59" s="1">
        <v>1200</v>
      </c>
      <c r="G59" s="1">
        <v>0</v>
      </c>
      <c r="H59" s="1">
        <f t="shared" si="7"/>
        <v>1200</v>
      </c>
      <c r="I59" s="1">
        <v>0</v>
      </c>
      <c r="J59" s="1">
        <f t="shared" si="8"/>
        <v>1200</v>
      </c>
    </row>
    <row r="60" spans="1:10" x14ac:dyDescent="0.25">
      <c r="A60" s="66">
        <v>1</v>
      </c>
      <c r="B60" s="21">
        <v>41</v>
      </c>
      <c r="C60" s="21">
        <v>221</v>
      </c>
      <c r="D60" s="26" t="s">
        <v>228</v>
      </c>
      <c r="E60" s="1" t="s">
        <v>300</v>
      </c>
      <c r="F60" s="1">
        <v>0</v>
      </c>
      <c r="G60" s="1">
        <v>0</v>
      </c>
      <c r="H60" s="1">
        <f t="shared" si="7"/>
        <v>0</v>
      </c>
      <c r="I60" s="1">
        <v>0</v>
      </c>
      <c r="J60" s="1">
        <f t="shared" si="8"/>
        <v>0</v>
      </c>
    </row>
    <row r="61" spans="1:10" x14ac:dyDescent="0.25">
      <c r="A61" s="66">
        <v>1</v>
      </c>
      <c r="B61" s="21">
        <v>41</v>
      </c>
      <c r="C61" s="21">
        <v>223</v>
      </c>
      <c r="D61" s="26" t="s">
        <v>225</v>
      </c>
      <c r="E61" s="1" t="s">
        <v>301</v>
      </c>
      <c r="F61" s="1">
        <v>1000</v>
      </c>
      <c r="G61" s="1">
        <v>0</v>
      </c>
      <c r="H61" s="1">
        <f t="shared" si="7"/>
        <v>1000</v>
      </c>
      <c r="I61" s="1">
        <v>0</v>
      </c>
      <c r="J61" s="1">
        <f t="shared" si="8"/>
        <v>1000</v>
      </c>
    </row>
    <row r="62" spans="1:10" x14ac:dyDescent="0.25">
      <c r="A62" s="66">
        <v>1</v>
      </c>
      <c r="B62" s="21">
        <v>41</v>
      </c>
      <c r="C62" s="21">
        <v>212</v>
      </c>
      <c r="D62" s="26" t="s">
        <v>227</v>
      </c>
      <c r="E62" s="1" t="s">
        <v>302</v>
      </c>
      <c r="F62" s="1">
        <v>800</v>
      </c>
      <c r="G62" s="1">
        <v>0</v>
      </c>
      <c r="H62" s="1">
        <f t="shared" si="7"/>
        <v>800</v>
      </c>
      <c r="I62" s="1">
        <v>0</v>
      </c>
      <c r="J62" s="1">
        <f t="shared" si="8"/>
        <v>800</v>
      </c>
    </row>
    <row r="63" spans="1:10" x14ac:dyDescent="0.25">
      <c r="A63" s="66">
        <v>1</v>
      </c>
      <c r="B63" s="21">
        <v>41</v>
      </c>
      <c r="C63" s="21">
        <v>223</v>
      </c>
      <c r="D63" s="26" t="s">
        <v>225</v>
      </c>
      <c r="E63" s="1" t="s">
        <v>303</v>
      </c>
      <c r="F63" s="1">
        <v>800</v>
      </c>
      <c r="G63" s="1">
        <v>0</v>
      </c>
      <c r="H63" s="1">
        <f t="shared" si="7"/>
        <v>800</v>
      </c>
      <c r="I63" s="1">
        <v>0</v>
      </c>
      <c r="J63" s="1">
        <f t="shared" si="8"/>
        <v>800</v>
      </c>
    </row>
    <row r="64" spans="1:10" x14ac:dyDescent="0.25">
      <c r="A64" s="66">
        <v>1</v>
      </c>
      <c r="B64" s="21">
        <v>41</v>
      </c>
      <c r="C64" s="21">
        <v>212</v>
      </c>
      <c r="D64" s="26" t="s">
        <v>227</v>
      </c>
      <c r="E64" s="1" t="s">
        <v>304</v>
      </c>
      <c r="F64" s="1">
        <v>600</v>
      </c>
      <c r="G64" s="1">
        <v>0</v>
      </c>
      <c r="H64" s="1">
        <f t="shared" si="7"/>
        <v>600</v>
      </c>
      <c r="I64" s="1">
        <v>0</v>
      </c>
      <c r="J64" s="1">
        <f t="shared" si="8"/>
        <v>600</v>
      </c>
    </row>
    <row r="65" spans="1:10" x14ac:dyDescent="0.25">
      <c r="A65" s="66">
        <v>1</v>
      </c>
      <c r="B65" s="21">
        <v>41</v>
      </c>
      <c r="C65" s="21">
        <v>223</v>
      </c>
      <c r="D65" s="26" t="s">
        <v>225</v>
      </c>
      <c r="E65" s="1" t="s">
        <v>305</v>
      </c>
      <c r="F65" s="1">
        <v>150</v>
      </c>
      <c r="G65" s="1">
        <v>0</v>
      </c>
      <c r="H65" s="1">
        <f t="shared" si="7"/>
        <v>150</v>
      </c>
      <c r="I65" s="1">
        <v>0</v>
      </c>
      <c r="J65" s="1">
        <f t="shared" si="8"/>
        <v>150</v>
      </c>
    </row>
    <row r="66" spans="1:10" x14ac:dyDescent="0.25">
      <c r="A66" s="66">
        <v>1</v>
      </c>
      <c r="B66" s="21">
        <v>41</v>
      </c>
      <c r="C66" s="21">
        <v>212</v>
      </c>
      <c r="D66" s="26" t="s">
        <v>227</v>
      </c>
      <c r="E66" s="1" t="s">
        <v>306</v>
      </c>
      <c r="F66" s="1">
        <v>2500</v>
      </c>
      <c r="G66" s="1">
        <v>0</v>
      </c>
      <c r="H66" s="1">
        <f t="shared" si="7"/>
        <v>2500</v>
      </c>
      <c r="I66" s="1">
        <v>0</v>
      </c>
      <c r="J66" s="1">
        <f t="shared" si="8"/>
        <v>2500</v>
      </c>
    </row>
    <row r="67" spans="1:10" x14ac:dyDescent="0.25">
      <c r="A67" s="66">
        <v>1</v>
      </c>
      <c r="B67" s="21">
        <v>41</v>
      </c>
      <c r="C67" s="21">
        <v>223</v>
      </c>
      <c r="D67" s="26" t="s">
        <v>225</v>
      </c>
      <c r="E67" s="1" t="s">
        <v>307</v>
      </c>
      <c r="F67" s="1">
        <v>500</v>
      </c>
      <c r="G67" s="1">
        <v>0</v>
      </c>
      <c r="H67" s="1">
        <f t="shared" si="7"/>
        <v>500</v>
      </c>
      <c r="I67" s="1">
        <v>0</v>
      </c>
      <c r="J67" s="1">
        <f t="shared" si="8"/>
        <v>500</v>
      </c>
    </row>
    <row r="68" spans="1:10" x14ac:dyDescent="0.25">
      <c r="A68" s="66">
        <v>1</v>
      </c>
      <c r="B68" s="21">
        <v>41</v>
      </c>
      <c r="C68" s="21">
        <v>212</v>
      </c>
      <c r="D68" s="26" t="s">
        <v>227</v>
      </c>
      <c r="E68" s="1" t="s">
        <v>308</v>
      </c>
      <c r="F68" s="1">
        <v>10370</v>
      </c>
      <c r="G68" s="1">
        <v>0</v>
      </c>
      <c r="H68" s="1">
        <f t="shared" si="7"/>
        <v>10370</v>
      </c>
      <c r="I68" s="1">
        <v>0</v>
      </c>
      <c r="J68" s="1">
        <f t="shared" si="8"/>
        <v>10370</v>
      </c>
    </row>
    <row r="69" spans="1:10" x14ac:dyDescent="0.25">
      <c r="A69" s="66">
        <v>1</v>
      </c>
      <c r="B69" s="21">
        <v>41</v>
      </c>
      <c r="C69" s="21">
        <v>2230</v>
      </c>
      <c r="D69" s="26" t="s">
        <v>225</v>
      </c>
      <c r="E69" s="1" t="s">
        <v>309</v>
      </c>
      <c r="F69" s="1">
        <v>150</v>
      </c>
      <c r="G69" s="1">
        <v>0</v>
      </c>
      <c r="H69" s="1">
        <f t="shared" si="7"/>
        <v>150</v>
      </c>
      <c r="I69" s="1">
        <v>0</v>
      </c>
      <c r="J69" s="1">
        <f t="shared" si="8"/>
        <v>150</v>
      </c>
    </row>
    <row r="70" spans="1:10" x14ac:dyDescent="0.25">
      <c r="A70" s="66">
        <v>1</v>
      </c>
      <c r="B70" s="21">
        <v>41</v>
      </c>
      <c r="C70" s="21">
        <v>212</v>
      </c>
      <c r="D70" s="26" t="s">
        <v>227</v>
      </c>
      <c r="E70" s="1" t="s">
        <v>310</v>
      </c>
      <c r="F70" s="1">
        <v>10370</v>
      </c>
      <c r="G70" s="1">
        <v>0</v>
      </c>
      <c r="H70" s="1">
        <f t="shared" si="7"/>
        <v>10370</v>
      </c>
      <c r="I70" s="1">
        <v>0</v>
      </c>
      <c r="J70" s="1">
        <f t="shared" si="8"/>
        <v>10370</v>
      </c>
    </row>
    <row r="71" spans="1:10" x14ac:dyDescent="0.25">
      <c r="A71" s="66">
        <v>1</v>
      </c>
      <c r="B71" s="21">
        <v>41</v>
      </c>
      <c r="C71" s="21">
        <v>223</v>
      </c>
      <c r="D71" s="26" t="s">
        <v>225</v>
      </c>
      <c r="E71" s="1" t="s">
        <v>311</v>
      </c>
      <c r="F71" s="1">
        <v>400</v>
      </c>
      <c r="G71" s="1">
        <v>0</v>
      </c>
      <c r="H71" s="1">
        <f t="shared" si="7"/>
        <v>400</v>
      </c>
      <c r="I71" s="1">
        <v>0</v>
      </c>
      <c r="J71" s="1">
        <f t="shared" si="8"/>
        <v>400</v>
      </c>
    </row>
    <row r="72" spans="1:10" x14ac:dyDescent="0.25">
      <c r="A72" s="66">
        <v>1</v>
      </c>
      <c r="B72" s="21">
        <v>41</v>
      </c>
      <c r="C72" s="21">
        <v>212</v>
      </c>
      <c r="D72" s="26" t="s">
        <v>227</v>
      </c>
      <c r="E72" s="1" t="s">
        <v>312</v>
      </c>
      <c r="F72" s="1">
        <v>13640</v>
      </c>
      <c r="G72" s="1">
        <v>0</v>
      </c>
      <c r="H72" s="1">
        <f t="shared" si="7"/>
        <v>13640</v>
      </c>
      <c r="I72" s="1">
        <v>0</v>
      </c>
      <c r="J72" s="1">
        <f t="shared" si="8"/>
        <v>13640</v>
      </c>
    </row>
    <row r="73" spans="1:10" x14ac:dyDescent="0.25">
      <c r="A73" s="66">
        <v>1</v>
      </c>
      <c r="B73" s="21">
        <v>41</v>
      </c>
      <c r="C73" s="21">
        <v>223</v>
      </c>
      <c r="D73" s="26" t="s">
        <v>225</v>
      </c>
      <c r="E73" s="1" t="s">
        <v>313</v>
      </c>
      <c r="F73" s="1">
        <v>40</v>
      </c>
      <c r="G73" s="1">
        <v>0</v>
      </c>
      <c r="H73" s="1">
        <f t="shared" si="7"/>
        <v>40</v>
      </c>
      <c r="I73" s="1">
        <v>0</v>
      </c>
      <c r="J73" s="1">
        <f t="shared" si="8"/>
        <v>40</v>
      </c>
    </row>
    <row r="74" spans="1:10" x14ac:dyDescent="0.25">
      <c r="A74" s="66">
        <v>1</v>
      </c>
      <c r="B74" s="21">
        <v>41</v>
      </c>
      <c r="C74" s="21">
        <v>212</v>
      </c>
      <c r="D74" s="26" t="s">
        <v>227</v>
      </c>
      <c r="E74" s="1" t="s">
        <v>314</v>
      </c>
      <c r="F74" s="1">
        <v>13670</v>
      </c>
      <c r="G74" s="1">
        <v>0</v>
      </c>
      <c r="H74" s="1">
        <f t="shared" si="7"/>
        <v>13670</v>
      </c>
      <c r="I74" s="1">
        <v>0</v>
      </c>
      <c r="J74" s="1">
        <f t="shared" si="8"/>
        <v>13670</v>
      </c>
    </row>
    <row r="75" spans="1:10" x14ac:dyDescent="0.25">
      <c r="A75" s="66">
        <v>1</v>
      </c>
      <c r="B75" s="21">
        <v>41</v>
      </c>
      <c r="C75" s="21">
        <v>223</v>
      </c>
      <c r="D75" s="26" t="s">
        <v>225</v>
      </c>
      <c r="E75" s="1" t="s">
        <v>315</v>
      </c>
      <c r="F75" s="1">
        <v>900</v>
      </c>
      <c r="G75" s="1">
        <v>0</v>
      </c>
      <c r="H75" s="1">
        <f t="shared" si="7"/>
        <v>900</v>
      </c>
      <c r="I75" s="1">
        <v>0</v>
      </c>
      <c r="J75" s="1">
        <f t="shared" si="8"/>
        <v>900</v>
      </c>
    </row>
    <row r="76" spans="1:10" x14ac:dyDescent="0.25">
      <c r="A76" s="66">
        <v>1</v>
      </c>
      <c r="B76" s="21">
        <v>41</v>
      </c>
      <c r="C76" s="21">
        <v>212</v>
      </c>
      <c r="D76" s="26" t="s">
        <v>227</v>
      </c>
      <c r="E76" s="1" t="s">
        <v>316</v>
      </c>
      <c r="F76" s="1">
        <v>10600</v>
      </c>
      <c r="G76" s="1">
        <v>0</v>
      </c>
      <c r="H76" s="1">
        <f t="shared" si="7"/>
        <v>10600</v>
      </c>
      <c r="I76" s="1">
        <v>0</v>
      </c>
      <c r="J76" s="1">
        <f t="shared" si="8"/>
        <v>10600</v>
      </c>
    </row>
    <row r="77" spans="1:10" x14ac:dyDescent="0.25">
      <c r="A77" s="66">
        <v>1</v>
      </c>
      <c r="B77" s="21">
        <v>41</v>
      </c>
      <c r="C77" s="21">
        <v>223</v>
      </c>
      <c r="D77" s="26" t="s">
        <v>225</v>
      </c>
      <c r="E77" s="1" t="s">
        <v>317</v>
      </c>
      <c r="F77" s="1">
        <v>210</v>
      </c>
      <c r="G77" s="1">
        <v>0</v>
      </c>
      <c r="H77" s="1">
        <f t="shared" si="7"/>
        <v>210</v>
      </c>
      <c r="I77" s="1">
        <v>300</v>
      </c>
      <c r="J77" s="1">
        <f t="shared" si="8"/>
        <v>510</v>
      </c>
    </row>
    <row r="78" spans="1:10" x14ac:dyDescent="0.25">
      <c r="A78" s="66">
        <v>1</v>
      </c>
      <c r="B78" s="21">
        <v>41</v>
      </c>
      <c r="C78" s="21">
        <v>212</v>
      </c>
      <c r="D78" s="26" t="s">
        <v>227</v>
      </c>
      <c r="E78" s="1" t="s">
        <v>318</v>
      </c>
      <c r="F78" s="1">
        <v>200</v>
      </c>
      <c r="G78" s="1">
        <v>0</v>
      </c>
      <c r="H78" s="1">
        <f t="shared" si="7"/>
        <v>200</v>
      </c>
      <c r="I78" s="1">
        <v>0</v>
      </c>
      <c r="J78" s="1">
        <f t="shared" si="8"/>
        <v>200</v>
      </c>
    </row>
    <row r="79" spans="1:10" x14ac:dyDescent="0.25">
      <c r="A79" s="66">
        <v>1</v>
      </c>
      <c r="B79" s="21">
        <v>41</v>
      </c>
      <c r="C79" s="21">
        <v>223</v>
      </c>
      <c r="D79" s="26" t="s">
        <v>225</v>
      </c>
      <c r="E79" s="1" t="s">
        <v>319</v>
      </c>
      <c r="F79" s="1">
        <v>250</v>
      </c>
      <c r="G79" s="1">
        <v>0</v>
      </c>
      <c r="H79" s="1">
        <f t="shared" si="7"/>
        <v>250</v>
      </c>
      <c r="I79" s="1">
        <v>0</v>
      </c>
      <c r="J79" s="1">
        <f t="shared" si="8"/>
        <v>250</v>
      </c>
    </row>
    <row r="80" spans="1:10" x14ac:dyDescent="0.25">
      <c r="A80" s="66">
        <v>1</v>
      </c>
      <c r="B80" s="21">
        <v>41</v>
      </c>
      <c r="C80" s="21">
        <v>212</v>
      </c>
      <c r="D80" s="26" t="s">
        <v>227</v>
      </c>
      <c r="E80" s="1" t="s">
        <v>320</v>
      </c>
      <c r="F80" s="1">
        <v>250</v>
      </c>
      <c r="G80" s="1">
        <v>0</v>
      </c>
      <c r="H80" s="1">
        <f t="shared" si="7"/>
        <v>250</v>
      </c>
      <c r="I80" s="1">
        <v>0</v>
      </c>
      <c r="J80" s="1">
        <f t="shared" si="8"/>
        <v>250</v>
      </c>
    </row>
    <row r="81" spans="1:10" x14ac:dyDescent="0.25">
      <c r="A81" s="66">
        <v>1</v>
      </c>
      <c r="B81" s="21">
        <v>41</v>
      </c>
      <c r="C81" s="21">
        <v>223</v>
      </c>
      <c r="D81" s="26" t="s">
        <v>225</v>
      </c>
      <c r="E81" s="1" t="s">
        <v>321</v>
      </c>
      <c r="F81" s="1">
        <v>1600</v>
      </c>
      <c r="G81" s="1">
        <v>0</v>
      </c>
      <c r="H81" s="1">
        <f t="shared" si="7"/>
        <v>1600</v>
      </c>
      <c r="I81" s="1">
        <v>0</v>
      </c>
      <c r="J81" s="1">
        <f t="shared" si="8"/>
        <v>1600</v>
      </c>
    </row>
    <row r="82" spans="1:10" x14ac:dyDescent="0.25">
      <c r="A82" s="66">
        <v>1</v>
      </c>
      <c r="B82" s="21">
        <v>41</v>
      </c>
      <c r="C82" s="21">
        <v>212</v>
      </c>
      <c r="D82" s="26" t="s">
        <v>227</v>
      </c>
      <c r="E82" s="1" t="s">
        <v>322</v>
      </c>
      <c r="F82" s="1">
        <v>900</v>
      </c>
      <c r="G82" s="1">
        <v>0</v>
      </c>
      <c r="H82" s="1">
        <f t="shared" si="7"/>
        <v>900</v>
      </c>
      <c r="I82" s="1">
        <v>0</v>
      </c>
      <c r="J82" s="1">
        <f t="shared" si="8"/>
        <v>900</v>
      </c>
    </row>
    <row r="83" spans="1:10" x14ac:dyDescent="0.25">
      <c r="A83" s="66">
        <v>1</v>
      </c>
      <c r="B83" s="21">
        <v>41</v>
      </c>
      <c r="C83" s="21">
        <v>223</v>
      </c>
      <c r="D83" s="26" t="s">
        <v>225</v>
      </c>
      <c r="E83" s="1" t="s">
        <v>323</v>
      </c>
      <c r="F83" s="1">
        <v>320</v>
      </c>
      <c r="G83" s="1">
        <v>0</v>
      </c>
      <c r="H83" s="1">
        <f t="shared" si="7"/>
        <v>320</v>
      </c>
      <c r="I83" s="1">
        <v>0</v>
      </c>
      <c r="J83" s="1">
        <f t="shared" si="8"/>
        <v>320</v>
      </c>
    </row>
    <row r="84" spans="1:10" x14ac:dyDescent="0.25">
      <c r="A84" s="66">
        <v>1</v>
      </c>
      <c r="B84" s="21">
        <v>41</v>
      </c>
      <c r="C84" s="21">
        <v>212</v>
      </c>
      <c r="D84" s="26" t="s">
        <v>227</v>
      </c>
      <c r="E84" s="1" t="s">
        <v>324</v>
      </c>
      <c r="F84" s="1">
        <v>3120</v>
      </c>
      <c r="G84" s="1">
        <v>0</v>
      </c>
      <c r="H84" s="1">
        <f t="shared" si="7"/>
        <v>3120</v>
      </c>
      <c r="I84" s="1">
        <v>0</v>
      </c>
      <c r="J84" s="1">
        <f t="shared" si="8"/>
        <v>3120</v>
      </c>
    </row>
    <row r="85" spans="1:10" x14ac:dyDescent="0.25">
      <c r="A85" s="66">
        <v>1</v>
      </c>
      <c r="B85" s="21">
        <v>41</v>
      </c>
      <c r="C85" s="21">
        <v>223</v>
      </c>
      <c r="D85" s="26" t="s">
        <v>225</v>
      </c>
      <c r="E85" s="1" t="s">
        <v>325</v>
      </c>
      <c r="F85" s="1">
        <v>2000</v>
      </c>
      <c r="G85" s="1">
        <v>0</v>
      </c>
      <c r="H85" s="1">
        <f t="shared" si="7"/>
        <v>2000</v>
      </c>
      <c r="I85" s="1">
        <v>0</v>
      </c>
      <c r="J85" s="1">
        <f t="shared" si="8"/>
        <v>2000</v>
      </c>
    </row>
    <row r="86" spans="1:10" x14ac:dyDescent="0.25">
      <c r="A86" s="66">
        <v>1</v>
      </c>
      <c r="B86" s="21">
        <v>41</v>
      </c>
      <c r="C86" s="21">
        <v>212</v>
      </c>
      <c r="D86" s="26" t="s">
        <v>227</v>
      </c>
      <c r="E86" s="1" t="s">
        <v>326</v>
      </c>
      <c r="F86" s="1">
        <v>600</v>
      </c>
      <c r="G86" s="1">
        <v>0</v>
      </c>
      <c r="H86" s="1">
        <f t="shared" si="7"/>
        <v>600</v>
      </c>
      <c r="I86" s="1">
        <v>0</v>
      </c>
      <c r="J86" s="1">
        <f t="shared" si="8"/>
        <v>600</v>
      </c>
    </row>
    <row r="87" spans="1:10" x14ac:dyDescent="0.25">
      <c r="A87" s="66">
        <v>1</v>
      </c>
      <c r="B87" s="21">
        <v>41</v>
      </c>
      <c r="C87" s="21">
        <v>223</v>
      </c>
      <c r="D87" s="26" t="s">
        <v>225</v>
      </c>
      <c r="E87" s="1" t="s">
        <v>327</v>
      </c>
      <c r="F87" s="1">
        <v>100</v>
      </c>
      <c r="G87" s="1">
        <v>0</v>
      </c>
      <c r="H87" s="1">
        <f t="shared" si="7"/>
        <v>100</v>
      </c>
      <c r="I87" s="1">
        <v>0</v>
      </c>
      <c r="J87" s="1">
        <f t="shared" si="8"/>
        <v>100</v>
      </c>
    </row>
    <row r="88" spans="1:10" x14ac:dyDescent="0.25">
      <c r="A88" s="66">
        <v>1</v>
      </c>
      <c r="B88" s="21">
        <v>41</v>
      </c>
      <c r="C88" s="21">
        <v>223</v>
      </c>
      <c r="D88" s="26" t="s">
        <v>225</v>
      </c>
      <c r="E88" s="1" t="s">
        <v>328</v>
      </c>
      <c r="F88" s="1">
        <v>1300</v>
      </c>
      <c r="G88" s="1">
        <v>0</v>
      </c>
      <c r="H88" s="1">
        <f t="shared" si="7"/>
        <v>1300</v>
      </c>
      <c r="I88" s="1">
        <v>0</v>
      </c>
      <c r="J88" s="1">
        <f t="shared" si="8"/>
        <v>1300</v>
      </c>
    </row>
    <row r="89" spans="1:10" x14ac:dyDescent="0.25">
      <c r="A89" s="66">
        <v>1</v>
      </c>
      <c r="B89" s="21">
        <v>41</v>
      </c>
      <c r="C89" s="21">
        <v>223</v>
      </c>
      <c r="D89" s="26" t="s">
        <v>225</v>
      </c>
      <c r="E89" s="1" t="s">
        <v>329</v>
      </c>
      <c r="F89" s="1">
        <v>1500</v>
      </c>
      <c r="G89" s="1">
        <v>0</v>
      </c>
      <c r="H89" s="1">
        <f t="shared" ref="H89:H103" si="9">F89+G89</f>
        <v>1500</v>
      </c>
      <c r="I89" s="1">
        <v>0</v>
      </c>
      <c r="J89" s="1">
        <f t="shared" ref="J89:J103" si="10">H89+I89</f>
        <v>1500</v>
      </c>
    </row>
    <row r="90" spans="1:10" x14ac:dyDescent="0.25">
      <c r="A90" s="66">
        <v>1</v>
      </c>
      <c r="B90" s="21">
        <v>41</v>
      </c>
      <c r="C90" s="21">
        <v>223</v>
      </c>
      <c r="D90" s="26" t="s">
        <v>225</v>
      </c>
      <c r="E90" s="1" t="s">
        <v>330</v>
      </c>
      <c r="F90" s="1">
        <v>100</v>
      </c>
      <c r="G90" s="1">
        <v>0</v>
      </c>
      <c r="H90" s="1">
        <f t="shared" si="9"/>
        <v>100</v>
      </c>
      <c r="I90" s="1">
        <v>0</v>
      </c>
      <c r="J90" s="1">
        <f t="shared" si="10"/>
        <v>100</v>
      </c>
    </row>
    <row r="91" spans="1:10" x14ac:dyDescent="0.25">
      <c r="A91" s="66">
        <v>1</v>
      </c>
      <c r="B91" s="21">
        <v>41</v>
      </c>
      <c r="C91" s="21">
        <v>223</v>
      </c>
      <c r="D91" s="26" t="s">
        <v>225</v>
      </c>
      <c r="E91" s="1" t="s">
        <v>331</v>
      </c>
      <c r="F91" s="1">
        <v>100</v>
      </c>
      <c r="G91" s="1">
        <v>0</v>
      </c>
      <c r="H91" s="1">
        <f t="shared" si="9"/>
        <v>100</v>
      </c>
      <c r="I91" s="1">
        <v>0</v>
      </c>
      <c r="J91" s="1">
        <f t="shared" si="10"/>
        <v>100</v>
      </c>
    </row>
    <row r="92" spans="1:10" x14ac:dyDescent="0.25">
      <c r="A92" s="66">
        <v>1</v>
      </c>
      <c r="B92" s="21">
        <v>41</v>
      </c>
      <c r="C92" s="21">
        <v>223</v>
      </c>
      <c r="D92" s="26" t="s">
        <v>225</v>
      </c>
      <c r="E92" s="1" t="s">
        <v>332</v>
      </c>
      <c r="F92" s="1">
        <v>1810</v>
      </c>
      <c r="G92" s="1">
        <v>0</v>
      </c>
      <c r="H92" s="1">
        <f t="shared" si="9"/>
        <v>1810</v>
      </c>
      <c r="I92" s="1">
        <v>0</v>
      </c>
      <c r="J92" s="1">
        <f t="shared" si="10"/>
        <v>1810</v>
      </c>
    </row>
    <row r="93" spans="1:10" x14ac:dyDescent="0.25">
      <c r="A93" s="66">
        <v>1</v>
      </c>
      <c r="B93" s="21">
        <v>41</v>
      </c>
      <c r="C93" s="21">
        <v>223</v>
      </c>
      <c r="D93" s="26" t="s">
        <v>225</v>
      </c>
      <c r="E93" s="1" t="s">
        <v>333</v>
      </c>
      <c r="F93" s="1">
        <v>80</v>
      </c>
      <c r="G93" s="1">
        <v>0</v>
      </c>
      <c r="H93" s="1">
        <f t="shared" si="9"/>
        <v>80</v>
      </c>
      <c r="I93" s="1">
        <v>0</v>
      </c>
      <c r="J93" s="1">
        <f t="shared" si="10"/>
        <v>80</v>
      </c>
    </row>
    <row r="94" spans="1:10" x14ac:dyDescent="0.25">
      <c r="A94" s="66">
        <v>1</v>
      </c>
      <c r="B94" s="21">
        <v>41</v>
      </c>
      <c r="C94" s="21">
        <v>223</v>
      </c>
      <c r="D94" s="26" t="s">
        <v>225</v>
      </c>
      <c r="E94" s="1" t="s">
        <v>334</v>
      </c>
      <c r="F94" s="1">
        <v>200</v>
      </c>
      <c r="G94" s="1">
        <v>0</v>
      </c>
      <c r="H94" s="1">
        <f t="shared" si="9"/>
        <v>200</v>
      </c>
      <c r="I94" s="1">
        <v>0</v>
      </c>
      <c r="J94" s="1">
        <f t="shared" si="10"/>
        <v>200</v>
      </c>
    </row>
    <row r="95" spans="1:10" x14ac:dyDescent="0.25">
      <c r="A95" s="66">
        <v>1</v>
      </c>
      <c r="B95" s="21">
        <v>41</v>
      </c>
      <c r="C95" s="21">
        <v>223</v>
      </c>
      <c r="D95" s="26" t="s">
        <v>225</v>
      </c>
      <c r="E95" s="1" t="s">
        <v>335</v>
      </c>
      <c r="F95" s="1">
        <v>120</v>
      </c>
      <c r="G95" s="1">
        <v>0</v>
      </c>
      <c r="H95" s="1">
        <f t="shared" si="9"/>
        <v>120</v>
      </c>
      <c r="I95" s="1">
        <v>0</v>
      </c>
      <c r="J95" s="1">
        <f t="shared" si="10"/>
        <v>120</v>
      </c>
    </row>
    <row r="96" spans="1:10" x14ac:dyDescent="0.25">
      <c r="A96" s="66">
        <v>1</v>
      </c>
      <c r="B96" s="21">
        <v>41</v>
      </c>
      <c r="C96" s="21">
        <v>223</v>
      </c>
      <c r="D96" s="26" t="s">
        <v>225</v>
      </c>
      <c r="E96" s="1" t="s">
        <v>336</v>
      </c>
      <c r="F96" s="1">
        <v>120</v>
      </c>
      <c r="G96" s="1">
        <v>0</v>
      </c>
      <c r="H96" s="1">
        <f t="shared" si="9"/>
        <v>120</v>
      </c>
      <c r="I96" s="1">
        <v>0</v>
      </c>
      <c r="J96" s="1">
        <f t="shared" si="10"/>
        <v>120</v>
      </c>
    </row>
    <row r="97" spans="1:10" x14ac:dyDescent="0.25">
      <c r="A97" s="66">
        <v>1</v>
      </c>
      <c r="B97" s="21">
        <v>41</v>
      </c>
      <c r="C97" s="21">
        <v>223</v>
      </c>
      <c r="D97" s="26" t="s">
        <v>225</v>
      </c>
      <c r="E97" s="1" t="s">
        <v>337</v>
      </c>
      <c r="F97" s="1">
        <v>200</v>
      </c>
      <c r="G97" s="1">
        <v>0</v>
      </c>
      <c r="H97" s="1">
        <f t="shared" si="9"/>
        <v>200</v>
      </c>
      <c r="I97" s="1">
        <v>0</v>
      </c>
      <c r="J97" s="1">
        <f t="shared" si="10"/>
        <v>200</v>
      </c>
    </row>
    <row r="98" spans="1:10" x14ac:dyDescent="0.25">
      <c r="A98" s="66">
        <v>1</v>
      </c>
      <c r="B98" s="21">
        <v>41</v>
      </c>
      <c r="C98" s="21">
        <v>223</v>
      </c>
      <c r="D98" s="26" t="s">
        <v>225</v>
      </c>
      <c r="E98" s="1" t="s">
        <v>338</v>
      </c>
      <c r="F98" s="1">
        <v>2000</v>
      </c>
      <c r="G98" s="1">
        <v>0</v>
      </c>
      <c r="H98" s="1">
        <f t="shared" si="9"/>
        <v>2000</v>
      </c>
      <c r="I98" s="1">
        <v>0</v>
      </c>
      <c r="J98" s="1">
        <f t="shared" si="10"/>
        <v>2000</v>
      </c>
    </row>
    <row r="99" spans="1:10" x14ac:dyDescent="0.25">
      <c r="A99" s="66">
        <v>1</v>
      </c>
      <c r="B99" s="21">
        <v>41</v>
      </c>
      <c r="C99" s="21">
        <v>223</v>
      </c>
      <c r="D99" s="26" t="s">
        <v>225</v>
      </c>
      <c r="E99" s="1" t="s">
        <v>339</v>
      </c>
      <c r="F99" s="1">
        <v>500</v>
      </c>
      <c r="G99" s="1">
        <v>0</v>
      </c>
      <c r="H99" s="1">
        <f t="shared" si="9"/>
        <v>500</v>
      </c>
      <c r="I99" s="1">
        <v>500</v>
      </c>
      <c r="J99" s="1">
        <f t="shared" si="10"/>
        <v>1000</v>
      </c>
    </row>
    <row r="100" spans="1:10" x14ac:dyDescent="0.25">
      <c r="A100" s="66">
        <v>1</v>
      </c>
      <c r="B100" s="21">
        <v>41</v>
      </c>
      <c r="C100" s="21">
        <v>223</v>
      </c>
      <c r="D100" s="26" t="s">
        <v>225</v>
      </c>
      <c r="E100" s="1" t="s">
        <v>340</v>
      </c>
      <c r="F100" s="1">
        <v>100</v>
      </c>
      <c r="G100" s="1">
        <v>0</v>
      </c>
      <c r="H100" s="1">
        <f t="shared" si="9"/>
        <v>100</v>
      </c>
      <c r="I100" s="1">
        <v>0</v>
      </c>
      <c r="J100" s="1">
        <f t="shared" si="10"/>
        <v>100</v>
      </c>
    </row>
    <row r="101" spans="1:10" x14ac:dyDescent="0.25">
      <c r="A101" s="66">
        <v>1</v>
      </c>
      <c r="B101" s="21">
        <v>41</v>
      </c>
      <c r="C101" s="21">
        <v>223</v>
      </c>
      <c r="D101" s="26" t="s">
        <v>225</v>
      </c>
      <c r="E101" s="1" t="s">
        <v>341</v>
      </c>
      <c r="F101" s="1">
        <v>900</v>
      </c>
      <c r="G101" s="1">
        <v>0</v>
      </c>
      <c r="H101" s="1">
        <f t="shared" si="9"/>
        <v>900</v>
      </c>
      <c r="I101" s="1">
        <v>0</v>
      </c>
      <c r="J101" s="1">
        <f t="shared" si="10"/>
        <v>900</v>
      </c>
    </row>
    <row r="102" spans="1:10" x14ac:dyDescent="0.25">
      <c r="A102" s="66">
        <v>1</v>
      </c>
      <c r="B102" s="21">
        <v>41</v>
      </c>
      <c r="C102" s="21">
        <v>223</v>
      </c>
      <c r="D102" s="26" t="s">
        <v>225</v>
      </c>
      <c r="E102" s="1" t="s">
        <v>342</v>
      </c>
      <c r="F102" s="1">
        <v>100</v>
      </c>
      <c r="G102" s="1">
        <v>0</v>
      </c>
      <c r="H102" s="1">
        <f t="shared" si="9"/>
        <v>100</v>
      </c>
      <c r="I102" s="1">
        <v>0</v>
      </c>
      <c r="J102" s="1">
        <f t="shared" si="10"/>
        <v>100</v>
      </c>
    </row>
    <row r="103" spans="1:10" x14ac:dyDescent="0.25">
      <c r="A103" s="66">
        <v>1</v>
      </c>
      <c r="B103" s="21">
        <v>41</v>
      </c>
      <c r="C103" s="21">
        <v>223</v>
      </c>
      <c r="D103" s="26" t="s">
        <v>225</v>
      </c>
      <c r="E103" s="1" t="s">
        <v>421</v>
      </c>
      <c r="F103" s="1">
        <v>250</v>
      </c>
      <c r="G103" s="1">
        <v>0</v>
      </c>
      <c r="H103" s="1">
        <f t="shared" si="9"/>
        <v>250</v>
      </c>
      <c r="I103" s="1">
        <v>0</v>
      </c>
      <c r="J103" s="1">
        <f t="shared" si="10"/>
        <v>250</v>
      </c>
    </row>
    <row r="104" spans="1:10" x14ac:dyDescent="0.25">
      <c r="A104" s="67"/>
      <c r="B104" s="30"/>
      <c r="C104" s="30"/>
      <c r="D104" s="29"/>
      <c r="E104" s="4"/>
      <c r="F104" s="120">
        <f>SUM(F25:F103)</f>
        <v>855935</v>
      </c>
      <c r="G104" s="120">
        <f>SUM(G25:G103)</f>
        <v>40148</v>
      </c>
      <c r="H104" s="120">
        <f>SUM(H25:H103)</f>
        <v>896083</v>
      </c>
      <c r="I104" s="120">
        <f>SUM(I25:I103)</f>
        <v>800</v>
      </c>
      <c r="J104" s="120">
        <f>SUM(J25:J103)</f>
        <v>896883</v>
      </c>
    </row>
    <row r="105" spans="1:10" x14ac:dyDescent="0.25">
      <c r="A105" s="66">
        <v>1</v>
      </c>
      <c r="B105" s="21">
        <v>71</v>
      </c>
      <c r="C105" s="21">
        <v>311</v>
      </c>
      <c r="D105" s="26"/>
      <c r="E105" s="1" t="s">
        <v>343</v>
      </c>
      <c r="F105" s="1">
        <v>0</v>
      </c>
      <c r="G105" s="1">
        <v>0</v>
      </c>
      <c r="H105" s="1">
        <f t="shared" ref="H105:H110" si="11">F105+G105</f>
        <v>0</v>
      </c>
      <c r="I105" s="1">
        <v>0</v>
      </c>
      <c r="J105" s="1">
        <f t="shared" ref="J105:J110" si="12">H105+I105</f>
        <v>0</v>
      </c>
    </row>
    <row r="106" spans="1:10" x14ac:dyDescent="0.25">
      <c r="A106" s="66">
        <v>1</v>
      </c>
      <c r="B106" s="21">
        <v>71</v>
      </c>
      <c r="C106" s="21">
        <v>312</v>
      </c>
      <c r="D106" s="26" t="s">
        <v>225</v>
      </c>
      <c r="E106" s="1" t="s">
        <v>344</v>
      </c>
      <c r="F106" s="1">
        <v>0</v>
      </c>
      <c r="G106" s="1">
        <v>0</v>
      </c>
      <c r="H106" s="1">
        <f t="shared" si="11"/>
        <v>0</v>
      </c>
      <c r="I106" s="1">
        <v>0</v>
      </c>
      <c r="J106" s="1">
        <f t="shared" si="12"/>
        <v>0</v>
      </c>
    </row>
    <row r="107" spans="1:10" x14ac:dyDescent="0.25">
      <c r="A107" s="66">
        <v>1</v>
      </c>
      <c r="B107" s="21">
        <v>71</v>
      </c>
      <c r="C107" s="21">
        <v>312</v>
      </c>
      <c r="D107" s="26" t="s">
        <v>225</v>
      </c>
      <c r="E107" s="1" t="s">
        <v>345</v>
      </c>
      <c r="F107" s="1">
        <v>0</v>
      </c>
      <c r="G107" s="1">
        <v>0</v>
      </c>
      <c r="H107" s="1">
        <f t="shared" si="11"/>
        <v>0</v>
      </c>
      <c r="I107" s="1">
        <v>1000</v>
      </c>
      <c r="J107" s="1">
        <f t="shared" si="12"/>
        <v>1000</v>
      </c>
    </row>
    <row r="108" spans="1:10" x14ac:dyDescent="0.25">
      <c r="A108" s="66">
        <v>1</v>
      </c>
      <c r="B108" s="21">
        <v>71</v>
      </c>
      <c r="C108" s="21">
        <v>312</v>
      </c>
      <c r="D108" s="26" t="s">
        <v>225</v>
      </c>
      <c r="E108" s="1" t="s">
        <v>377</v>
      </c>
      <c r="F108" s="1">
        <v>1000</v>
      </c>
      <c r="G108" s="1">
        <v>0</v>
      </c>
      <c r="H108" s="1">
        <f t="shared" si="11"/>
        <v>1000</v>
      </c>
      <c r="I108" s="1">
        <v>0</v>
      </c>
      <c r="J108" s="1">
        <f t="shared" si="12"/>
        <v>1000</v>
      </c>
    </row>
    <row r="109" spans="1:10" x14ac:dyDescent="0.25">
      <c r="A109" s="66">
        <v>1</v>
      </c>
      <c r="B109" s="21">
        <v>71</v>
      </c>
      <c r="C109" s="21">
        <v>312</v>
      </c>
      <c r="D109" s="26" t="s">
        <v>225</v>
      </c>
      <c r="E109" s="1" t="s">
        <v>470</v>
      </c>
      <c r="F109" s="1">
        <v>0</v>
      </c>
      <c r="G109" s="1">
        <v>0</v>
      </c>
      <c r="H109" s="1">
        <f t="shared" si="11"/>
        <v>0</v>
      </c>
      <c r="I109" s="160">
        <v>1000</v>
      </c>
      <c r="J109" s="1">
        <f t="shared" si="12"/>
        <v>1000</v>
      </c>
    </row>
    <row r="110" spans="1:10" x14ac:dyDescent="0.25">
      <c r="A110" s="66">
        <v>1</v>
      </c>
      <c r="B110" s="21">
        <v>71</v>
      </c>
      <c r="C110" s="21">
        <v>312</v>
      </c>
      <c r="D110" s="26" t="s">
        <v>225</v>
      </c>
      <c r="E110" s="1" t="s">
        <v>346</v>
      </c>
      <c r="F110" s="1">
        <v>0</v>
      </c>
      <c r="G110" s="1">
        <v>1000</v>
      </c>
      <c r="H110" s="1">
        <f t="shared" si="11"/>
        <v>1000</v>
      </c>
      <c r="I110" s="1">
        <v>-1000</v>
      </c>
      <c r="J110" s="1">
        <f t="shared" si="12"/>
        <v>0</v>
      </c>
    </row>
    <row r="111" spans="1:10" x14ac:dyDescent="0.25">
      <c r="A111" s="67"/>
      <c r="B111" s="30"/>
      <c r="C111" s="30"/>
      <c r="D111" s="29"/>
      <c r="E111" s="4" t="s">
        <v>359</v>
      </c>
      <c r="F111" s="120">
        <f>SUM(F105:F110)</f>
        <v>1000</v>
      </c>
      <c r="G111" s="120">
        <f>SUM(G105:G110)</f>
        <v>1000</v>
      </c>
      <c r="H111" s="120">
        <f>SUM(H105:H110)</f>
        <v>2000</v>
      </c>
      <c r="I111" s="120">
        <f>SUM(I105:I110)</f>
        <v>1000</v>
      </c>
      <c r="J111" s="120">
        <f>SUM(J105:J110)</f>
        <v>3000</v>
      </c>
    </row>
    <row r="112" spans="1:10" x14ac:dyDescent="0.25">
      <c r="A112" s="66">
        <v>2</v>
      </c>
      <c r="B112" s="21">
        <v>111</v>
      </c>
      <c r="C112" s="21">
        <v>322</v>
      </c>
      <c r="D112" s="26" t="s">
        <v>225</v>
      </c>
      <c r="E112" s="1" t="s">
        <v>348</v>
      </c>
      <c r="F112" s="1">
        <v>0</v>
      </c>
      <c r="G112" s="1">
        <v>25800</v>
      </c>
      <c r="H112" s="1">
        <f t="shared" ref="H112:H120" si="13">F112+G112</f>
        <v>25800</v>
      </c>
      <c r="I112" s="1">
        <v>0</v>
      </c>
      <c r="J112" s="1">
        <f t="shared" ref="J112:J120" si="14">H112+I112</f>
        <v>25800</v>
      </c>
    </row>
    <row r="113" spans="1:12" x14ac:dyDescent="0.25">
      <c r="A113" s="66">
        <v>2</v>
      </c>
      <c r="B113" s="21">
        <v>111</v>
      </c>
      <c r="C113" s="21">
        <v>322</v>
      </c>
      <c r="D113" s="26" t="s">
        <v>225</v>
      </c>
      <c r="E113" s="1" t="s">
        <v>347</v>
      </c>
      <c r="F113" s="1">
        <v>0</v>
      </c>
      <c r="G113" s="1">
        <v>0</v>
      </c>
      <c r="H113" s="1">
        <f t="shared" si="13"/>
        <v>0</v>
      </c>
      <c r="I113" s="1">
        <v>0</v>
      </c>
      <c r="J113" s="1">
        <f t="shared" si="14"/>
        <v>0</v>
      </c>
    </row>
    <row r="114" spans="1:12" x14ac:dyDescent="0.25">
      <c r="A114" s="66">
        <v>2</v>
      </c>
      <c r="B114" s="21" t="s">
        <v>461</v>
      </c>
      <c r="C114" s="21">
        <v>322</v>
      </c>
      <c r="D114" s="26" t="s">
        <v>225</v>
      </c>
      <c r="E114" s="1" t="s">
        <v>465</v>
      </c>
      <c r="F114" s="1"/>
      <c r="G114" s="1"/>
      <c r="H114" s="1"/>
      <c r="I114" s="1">
        <v>17500</v>
      </c>
      <c r="J114" s="1">
        <f t="shared" si="14"/>
        <v>17500</v>
      </c>
    </row>
    <row r="115" spans="1:12" x14ac:dyDescent="0.25">
      <c r="A115" s="66">
        <v>2</v>
      </c>
      <c r="B115" s="21" t="s">
        <v>462</v>
      </c>
      <c r="C115" s="21">
        <v>322</v>
      </c>
      <c r="D115" s="26" t="s">
        <v>225</v>
      </c>
      <c r="E115" s="1" t="s">
        <v>466</v>
      </c>
      <c r="F115" s="1"/>
      <c r="G115" s="1"/>
      <c r="H115" s="1"/>
      <c r="I115" s="1">
        <v>2000</v>
      </c>
      <c r="J115" s="1">
        <f t="shared" si="14"/>
        <v>2000</v>
      </c>
    </row>
    <row r="116" spans="1:12" x14ac:dyDescent="0.25">
      <c r="A116" s="66"/>
      <c r="B116" s="21">
        <v>111</v>
      </c>
      <c r="C116" s="21">
        <v>322</v>
      </c>
      <c r="D116" s="26" t="s">
        <v>225</v>
      </c>
      <c r="E116" s="1" t="s">
        <v>420</v>
      </c>
      <c r="F116" s="1"/>
      <c r="G116" s="1">
        <v>0</v>
      </c>
      <c r="H116" s="1">
        <f t="shared" si="13"/>
        <v>0</v>
      </c>
      <c r="I116" s="1">
        <v>0</v>
      </c>
      <c r="J116" s="1">
        <f t="shared" si="14"/>
        <v>0</v>
      </c>
    </row>
    <row r="117" spans="1:12" x14ac:dyDescent="0.25">
      <c r="A117" s="66">
        <v>2</v>
      </c>
      <c r="B117" s="21">
        <v>111</v>
      </c>
      <c r="C117" s="21">
        <v>322</v>
      </c>
      <c r="D117" s="26" t="s">
        <v>225</v>
      </c>
      <c r="E117" s="1" t="s">
        <v>349</v>
      </c>
      <c r="F117" s="1"/>
      <c r="G117" s="1">
        <v>0</v>
      </c>
      <c r="H117" s="1">
        <f t="shared" si="13"/>
        <v>0</v>
      </c>
      <c r="I117" s="1">
        <v>0</v>
      </c>
      <c r="J117" s="1">
        <f t="shared" si="14"/>
        <v>0</v>
      </c>
    </row>
    <row r="118" spans="1:12" x14ac:dyDescent="0.25">
      <c r="A118" s="66">
        <v>2</v>
      </c>
      <c r="B118" s="21">
        <v>111</v>
      </c>
      <c r="C118" s="21">
        <v>322</v>
      </c>
      <c r="D118" s="26" t="s">
        <v>225</v>
      </c>
      <c r="E118" s="1" t="s">
        <v>437</v>
      </c>
      <c r="F118" s="1">
        <v>9000</v>
      </c>
      <c r="G118" s="1">
        <v>0</v>
      </c>
      <c r="H118" s="1">
        <f t="shared" si="13"/>
        <v>9000</v>
      </c>
      <c r="I118" s="1">
        <v>0</v>
      </c>
      <c r="J118" s="1">
        <f t="shared" si="14"/>
        <v>9000</v>
      </c>
    </row>
    <row r="119" spans="1:12" x14ac:dyDescent="0.25">
      <c r="A119" s="66">
        <v>2</v>
      </c>
      <c r="B119" s="21">
        <v>111</v>
      </c>
      <c r="C119" s="21">
        <v>322</v>
      </c>
      <c r="D119" s="26" t="s">
        <v>225</v>
      </c>
      <c r="E119" s="1" t="s">
        <v>471</v>
      </c>
      <c r="F119" s="1">
        <v>0</v>
      </c>
      <c r="G119" s="1">
        <v>0</v>
      </c>
      <c r="H119" s="1">
        <f t="shared" si="13"/>
        <v>0</v>
      </c>
      <c r="I119" s="160">
        <v>9000</v>
      </c>
      <c r="J119" s="1">
        <f t="shared" si="14"/>
        <v>9000</v>
      </c>
    </row>
    <row r="120" spans="1:12" x14ac:dyDescent="0.25">
      <c r="A120" s="66">
        <v>2</v>
      </c>
      <c r="B120" s="21">
        <v>45</v>
      </c>
      <c r="C120" s="21">
        <v>322</v>
      </c>
      <c r="D120" s="26" t="s">
        <v>225</v>
      </c>
      <c r="E120" s="1" t="s">
        <v>350</v>
      </c>
      <c r="F120" s="1">
        <v>0</v>
      </c>
      <c r="G120" s="1">
        <v>0</v>
      </c>
      <c r="H120" s="1">
        <f t="shared" si="13"/>
        <v>0</v>
      </c>
      <c r="I120" s="1">
        <v>0</v>
      </c>
      <c r="J120" s="1">
        <f t="shared" si="14"/>
        <v>0</v>
      </c>
    </row>
    <row r="121" spans="1:12" x14ac:dyDescent="0.25">
      <c r="A121" s="163"/>
      <c r="B121" s="164"/>
      <c r="C121" s="164"/>
      <c r="D121" s="165"/>
      <c r="E121" s="160" t="s">
        <v>366</v>
      </c>
      <c r="F121" s="166">
        <f>SUM(F112:F120)</f>
        <v>9000</v>
      </c>
      <c r="G121" s="166">
        <f>SUM(G112:G120)</f>
        <v>25800</v>
      </c>
      <c r="H121" s="166">
        <f>SUM(H112:H120)</f>
        <v>34800</v>
      </c>
      <c r="I121" s="166">
        <f>SUM(I112:I120)</f>
        <v>28500</v>
      </c>
      <c r="J121" s="166">
        <f>SUM(J112:J120)</f>
        <v>63300</v>
      </c>
    </row>
    <row r="122" spans="1:12" x14ac:dyDescent="0.25">
      <c r="A122" s="146">
        <v>3</v>
      </c>
      <c r="B122" s="147"/>
      <c r="C122" s="147">
        <v>292</v>
      </c>
      <c r="D122" s="148" t="s">
        <v>241</v>
      </c>
      <c r="E122" s="149" t="s">
        <v>351</v>
      </c>
      <c r="F122" s="149">
        <v>0</v>
      </c>
      <c r="G122" s="149">
        <v>0</v>
      </c>
      <c r="H122" s="149">
        <f t="shared" ref="H122:H127" si="15">F122+G122</f>
        <v>0</v>
      </c>
      <c r="I122" s="149">
        <v>0</v>
      </c>
      <c r="J122" s="149">
        <f t="shared" ref="J122:J127" si="16">H122+I122</f>
        <v>0</v>
      </c>
    </row>
    <row r="123" spans="1:12" x14ac:dyDescent="0.25">
      <c r="A123" s="146">
        <v>3</v>
      </c>
      <c r="B123" s="147" t="s">
        <v>467</v>
      </c>
      <c r="C123" s="147">
        <v>453</v>
      </c>
      <c r="D123" s="148"/>
      <c r="E123" s="149" t="s">
        <v>352</v>
      </c>
      <c r="F123" s="149">
        <v>0</v>
      </c>
      <c r="G123" s="149"/>
      <c r="H123" s="149">
        <f t="shared" si="15"/>
        <v>0</v>
      </c>
      <c r="I123" s="149">
        <v>200</v>
      </c>
      <c r="J123" s="149">
        <f t="shared" si="16"/>
        <v>200</v>
      </c>
    </row>
    <row r="124" spans="1:12" x14ac:dyDescent="0.25">
      <c r="A124" s="66">
        <v>3</v>
      </c>
      <c r="B124" s="21">
        <v>46</v>
      </c>
      <c r="C124" s="21">
        <v>454</v>
      </c>
      <c r="D124" s="26" t="s">
        <v>225</v>
      </c>
      <c r="E124" s="1" t="s">
        <v>353</v>
      </c>
      <c r="F124" s="1">
        <v>0</v>
      </c>
      <c r="G124" s="1">
        <v>0</v>
      </c>
      <c r="H124" s="1">
        <f t="shared" si="15"/>
        <v>0</v>
      </c>
      <c r="I124" s="1">
        <v>0</v>
      </c>
      <c r="J124" s="1">
        <f t="shared" si="16"/>
        <v>0</v>
      </c>
    </row>
    <row r="125" spans="1:12" x14ac:dyDescent="0.25">
      <c r="A125" s="66">
        <v>3</v>
      </c>
      <c r="B125" s="21">
        <v>51</v>
      </c>
      <c r="C125" s="21">
        <v>513</v>
      </c>
      <c r="D125" s="26" t="s">
        <v>225</v>
      </c>
      <c r="E125" s="1" t="s">
        <v>354</v>
      </c>
      <c r="F125" s="1">
        <v>0</v>
      </c>
      <c r="G125" s="1">
        <v>0</v>
      </c>
      <c r="H125" s="1">
        <f t="shared" si="15"/>
        <v>0</v>
      </c>
      <c r="I125" s="1">
        <v>0</v>
      </c>
      <c r="J125" s="1">
        <f t="shared" si="16"/>
        <v>0</v>
      </c>
    </row>
    <row r="126" spans="1:12" x14ac:dyDescent="0.25">
      <c r="A126" s="66">
        <v>3</v>
      </c>
      <c r="B126" s="21">
        <v>71</v>
      </c>
      <c r="C126" s="21">
        <v>453</v>
      </c>
      <c r="D126" s="26"/>
      <c r="E126" s="1" t="s">
        <v>355</v>
      </c>
      <c r="F126" s="1">
        <v>0</v>
      </c>
      <c r="G126" s="1">
        <v>0</v>
      </c>
      <c r="H126" s="1">
        <f t="shared" si="15"/>
        <v>0</v>
      </c>
      <c r="I126" s="1">
        <v>0</v>
      </c>
      <c r="J126" s="1">
        <f t="shared" si="16"/>
        <v>0</v>
      </c>
    </row>
    <row r="127" spans="1:12" x14ac:dyDescent="0.25">
      <c r="A127" s="66">
        <v>3</v>
      </c>
      <c r="B127" s="21">
        <v>71</v>
      </c>
      <c r="C127" s="21">
        <v>453</v>
      </c>
      <c r="D127" s="26"/>
      <c r="E127" s="1" t="s">
        <v>356</v>
      </c>
      <c r="F127" s="1">
        <v>0</v>
      </c>
      <c r="G127" s="1">
        <v>0</v>
      </c>
      <c r="H127" s="1">
        <f t="shared" si="15"/>
        <v>0</v>
      </c>
      <c r="I127" s="1">
        <v>0</v>
      </c>
      <c r="J127" s="1">
        <f t="shared" si="16"/>
        <v>0</v>
      </c>
    </row>
    <row r="128" spans="1:12" x14ac:dyDescent="0.25">
      <c r="A128" s="67"/>
      <c r="B128" s="30"/>
      <c r="C128" s="30"/>
      <c r="D128" s="29"/>
      <c r="E128" s="4" t="s">
        <v>364</v>
      </c>
      <c r="F128" s="120">
        <f>SUM(F122:F127)</f>
        <v>0</v>
      </c>
      <c r="G128" s="120">
        <f>SUM(G122:G127)</f>
        <v>0</v>
      </c>
      <c r="H128" s="120">
        <f>SUM(H122:H127)</f>
        <v>0</v>
      </c>
      <c r="I128" s="120">
        <f>SUM(I122:I127)</f>
        <v>200</v>
      </c>
      <c r="J128" s="120">
        <f>SUM(J122:J127)</f>
        <v>200</v>
      </c>
      <c r="L128" s="167"/>
    </row>
    <row r="129" spans="1:10" x14ac:dyDescent="0.25">
      <c r="A129" s="67"/>
      <c r="B129" s="30"/>
      <c r="C129" s="30"/>
      <c r="D129" s="29"/>
      <c r="E129" s="4"/>
      <c r="F129" s="4"/>
      <c r="G129" s="4"/>
      <c r="H129" s="4"/>
      <c r="I129" s="4"/>
      <c r="J129" s="4"/>
    </row>
    <row r="130" spans="1:10" x14ac:dyDescent="0.25">
      <c r="A130" s="68"/>
      <c r="B130" s="32"/>
      <c r="C130" s="32"/>
      <c r="D130" s="33"/>
      <c r="E130" s="15"/>
      <c r="F130" s="1"/>
      <c r="G130" s="1"/>
      <c r="H130" s="1"/>
      <c r="I130" s="1"/>
      <c r="J130" s="1"/>
    </row>
    <row r="131" spans="1:10" x14ac:dyDescent="0.25">
      <c r="A131" s="68"/>
      <c r="B131" s="32"/>
      <c r="C131" s="32"/>
      <c r="D131" s="33"/>
      <c r="E131" s="15" t="s">
        <v>365</v>
      </c>
      <c r="F131" s="119">
        <f>F104+F111</f>
        <v>856935</v>
      </c>
      <c r="G131" s="119">
        <f>G104+G111</f>
        <v>41148</v>
      </c>
      <c r="H131" s="119">
        <f>H104+H111</f>
        <v>898083</v>
      </c>
      <c r="I131" s="119">
        <f>I104+I111</f>
        <v>1800</v>
      </c>
      <c r="J131" s="119">
        <f>J104+J111</f>
        <v>899883</v>
      </c>
    </row>
    <row r="132" spans="1:10" x14ac:dyDescent="0.25">
      <c r="A132" s="68"/>
      <c r="B132" s="32"/>
      <c r="C132" s="32"/>
      <c r="D132" s="33"/>
      <c r="E132" s="15" t="s">
        <v>363</v>
      </c>
      <c r="F132" s="119">
        <f>F24</f>
        <v>430534</v>
      </c>
      <c r="G132" s="119">
        <f>G24</f>
        <v>0</v>
      </c>
      <c r="H132" s="119">
        <f>H24</f>
        <v>430534</v>
      </c>
      <c r="I132" s="119">
        <f>I24</f>
        <v>8700</v>
      </c>
      <c r="J132" s="119">
        <f>J24</f>
        <v>439234</v>
      </c>
    </row>
    <row r="133" spans="1:10" x14ac:dyDescent="0.25">
      <c r="A133" s="68"/>
      <c r="B133" s="32"/>
      <c r="C133" s="32"/>
      <c r="D133" s="33"/>
      <c r="E133" s="15" t="s">
        <v>366</v>
      </c>
      <c r="F133" s="119">
        <f>F121</f>
        <v>9000</v>
      </c>
      <c r="G133" s="119">
        <f>G121</f>
        <v>25800</v>
      </c>
      <c r="H133" s="119">
        <f>H121</f>
        <v>34800</v>
      </c>
      <c r="I133" s="119">
        <f>I121</f>
        <v>28500</v>
      </c>
      <c r="J133" s="119">
        <f>H133+I133</f>
        <v>63300</v>
      </c>
    </row>
    <row r="134" spans="1:10" ht="24.75" customHeight="1" x14ac:dyDescent="0.25">
      <c r="A134" s="68"/>
      <c r="B134" s="32"/>
      <c r="C134" s="32"/>
      <c r="D134" s="33"/>
      <c r="E134" s="15" t="s">
        <v>367</v>
      </c>
      <c r="F134" s="119">
        <f>F128</f>
        <v>0</v>
      </c>
      <c r="G134" s="119">
        <f>G128</f>
        <v>0</v>
      </c>
      <c r="H134" s="119">
        <f>H128</f>
        <v>0</v>
      </c>
      <c r="I134" s="119">
        <f>I128</f>
        <v>200</v>
      </c>
      <c r="J134" s="119">
        <f>J128</f>
        <v>200</v>
      </c>
    </row>
    <row r="135" spans="1:10" x14ac:dyDescent="0.25">
      <c r="A135" s="66"/>
      <c r="B135" s="21"/>
      <c r="C135" s="21"/>
      <c r="D135" s="26"/>
      <c r="E135" s="1" t="s">
        <v>360</v>
      </c>
      <c r="F135" s="122">
        <f>SUM(F131:F134)</f>
        <v>1296469</v>
      </c>
      <c r="G135" s="122">
        <f>SUM(G131:G134)</f>
        <v>66948</v>
      </c>
      <c r="H135" s="122">
        <f>SUM(H131:H134)</f>
        <v>1363417</v>
      </c>
      <c r="I135" s="122">
        <f>SUM(I131:I134)</f>
        <v>39200</v>
      </c>
      <c r="J135" s="122">
        <f>SUM(J131:J134)</f>
        <v>1402617</v>
      </c>
    </row>
    <row r="136" spans="1:10" ht="29.25" customHeight="1" thickBot="1" x14ac:dyDescent="0.3">
      <c r="A136" s="69"/>
      <c r="B136" s="34"/>
      <c r="C136" s="34"/>
      <c r="D136" s="35"/>
      <c r="E136" s="36" t="s">
        <v>361</v>
      </c>
      <c r="F136" s="123">
        <v>50940</v>
      </c>
      <c r="G136" s="123">
        <v>0</v>
      </c>
      <c r="H136" s="123">
        <v>50940</v>
      </c>
      <c r="I136" s="123">
        <v>0</v>
      </c>
      <c r="J136" s="123">
        <v>50940</v>
      </c>
    </row>
    <row r="137" spans="1:10" ht="15.75" thickBot="1" x14ac:dyDescent="0.3">
      <c r="A137" s="19"/>
      <c r="B137" s="23"/>
      <c r="C137" s="23"/>
      <c r="D137" s="37"/>
      <c r="E137" s="59" t="s">
        <v>360</v>
      </c>
      <c r="F137" s="145">
        <f t="shared" ref="F137:H137" si="17">SUM(F135:F136)</f>
        <v>1347409</v>
      </c>
      <c r="G137" s="124">
        <f t="shared" si="17"/>
        <v>66948</v>
      </c>
      <c r="H137" s="145">
        <f t="shared" si="17"/>
        <v>1414357</v>
      </c>
      <c r="I137" s="124">
        <f t="shared" ref="I137:J137" si="18">SUM(I135:I136)</f>
        <v>39200</v>
      </c>
      <c r="J137" s="145">
        <f t="shared" si="18"/>
        <v>1453557</v>
      </c>
    </row>
    <row r="138" spans="1:10" x14ac:dyDescent="0.25">
      <c r="A138" s="20"/>
      <c r="B138" s="20"/>
      <c r="C138" s="20"/>
      <c r="D138" s="31"/>
      <c r="E138" s="2"/>
      <c r="F138" s="125"/>
      <c r="G138" s="125"/>
      <c r="H138" s="125"/>
    </row>
    <row r="139" spans="1:10" x14ac:dyDescent="0.25">
      <c r="A139" s="20"/>
      <c r="B139" s="20"/>
      <c r="C139" s="20"/>
      <c r="D139" s="31"/>
      <c r="E139" s="2"/>
      <c r="F139" s="17"/>
      <c r="G139" s="17"/>
      <c r="H139" s="17"/>
    </row>
    <row r="140" spans="1:10" x14ac:dyDescent="0.25">
      <c r="A140" s="20"/>
      <c r="B140" s="20"/>
      <c r="C140" s="60" t="s">
        <v>398</v>
      </c>
      <c r="D140" s="61"/>
      <c r="E140" s="95">
        <v>43280</v>
      </c>
      <c r="F140" s="17"/>
      <c r="G140" s="17"/>
      <c r="H140" s="63"/>
    </row>
    <row r="141" spans="1:10" x14ac:dyDescent="0.25">
      <c r="A141" s="20"/>
      <c r="B141" s="20"/>
      <c r="C141" s="60" t="s">
        <v>399</v>
      </c>
      <c r="D141" s="61"/>
      <c r="E141" s="95">
        <v>43297</v>
      </c>
      <c r="F141" s="17"/>
      <c r="G141" s="17"/>
      <c r="H141" s="63"/>
    </row>
    <row r="142" spans="1:10" x14ac:dyDescent="0.25">
      <c r="A142" s="20"/>
      <c r="B142" s="20"/>
      <c r="C142" s="60"/>
      <c r="D142" s="61"/>
      <c r="E142" s="62"/>
      <c r="F142" s="17"/>
      <c r="G142" s="17"/>
      <c r="H142" s="63"/>
    </row>
    <row r="143" spans="1:10" x14ac:dyDescent="0.25">
      <c r="A143" s="64" t="s">
        <v>480</v>
      </c>
      <c r="B143" s="20"/>
      <c r="C143" s="60"/>
      <c r="D143" s="61"/>
      <c r="E143" s="62"/>
      <c r="F143" s="17"/>
      <c r="G143" s="17"/>
      <c r="H143" s="63"/>
    </row>
    <row r="144" spans="1:10" x14ac:dyDescent="0.25">
      <c r="A144" s="20"/>
      <c r="B144" s="20"/>
      <c r="C144" s="64"/>
      <c r="D144" s="61"/>
      <c r="E144" s="62"/>
      <c r="F144" s="17"/>
      <c r="G144" s="17"/>
      <c r="H144" s="63"/>
    </row>
    <row r="145" spans="1:8" x14ac:dyDescent="0.25">
      <c r="A145" s="20"/>
      <c r="B145" s="20"/>
      <c r="C145" s="60"/>
      <c r="D145" s="61"/>
      <c r="E145" s="62"/>
      <c r="F145" s="17"/>
      <c r="G145" s="17"/>
      <c r="H145" s="63"/>
    </row>
    <row r="146" spans="1:8" x14ac:dyDescent="0.25">
      <c r="A146" s="20"/>
      <c r="B146" s="20"/>
      <c r="C146" s="20"/>
      <c r="D146" s="31"/>
      <c r="E146" s="2"/>
      <c r="F146" s="17"/>
      <c r="G146" s="17"/>
      <c r="H146" s="17"/>
    </row>
    <row r="147" spans="1:8" x14ac:dyDescent="0.25">
      <c r="A147" s="20"/>
      <c r="B147" s="20"/>
      <c r="C147" s="20"/>
      <c r="D147" s="31"/>
      <c r="E147" s="2"/>
      <c r="F147" s="17"/>
      <c r="G147" s="17"/>
      <c r="H147" s="17"/>
    </row>
    <row r="148" spans="1:8" x14ac:dyDescent="0.25">
      <c r="A148" s="20"/>
      <c r="B148" s="20"/>
      <c r="C148" s="20"/>
      <c r="D148" s="31"/>
      <c r="E148" s="2"/>
      <c r="F148" s="17"/>
      <c r="G148" s="17"/>
      <c r="H148" s="17"/>
    </row>
    <row r="149" spans="1:8" x14ac:dyDescent="0.25">
      <c r="A149" s="20"/>
      <c r="B149" s="20"/>
      <c r="C149" s="20"/>
      <c r="D149" s="31"/>
      <c r="E149" s="2"/>
      <c r="F149" s="17"/>
      <c r="G149" s="17"/>
      <c r="H149" s="17"/>
    </row>
    <row r="150" spans="1:8" x14ac:dyDescent="0.25">
      <c r="A150" s="20"/>
      <c r="B150" s="20"/>
      <c r="C150" s="20"/>
      <c r="D150" s="31"/>
      <c r="E150" s="2"/>
      <c r="F150" s="17"/>
      <c r="G150" s="17"/>
      <c r="H150" s="17"/>
    </row>
    <row r="151" spans="1:8" x14ac:dyDescent="0.25">
      <c r="A151" s="20"/>
      <c r="B151" s="20"/>
      <c r="C151" s="20"/>
      <c r="D151" s="31"/>
      <c r="E151" s="2"/>
      <c r="F151" s="17"/>
      <c r="G151" s="17"/>
      <c r="H151" s="17"/>
    </row>
    <row r="152" spans="1:8" x14ac:dyDescent="0.25">
      <c r="A152" s="20"/>
      <c r="B152" s="20"/>
      <c r="C152" s="20"/>
      <c r="D152" s="31"/>
      <c r="E152" s="2"/>
      <c r="F152" s="17"/>
      <c r="G152" s="17"/>
      <c r="H152" s="17"/>
    </row>
    <row r="153" spans="1:8" x14ac:dyDescent="0.25">
      <c r="A153" s="20"/>
      <c r="B153" s="20"/>
      <c r="C153" s="20"/>
      <c r="D153" s="31"/>
      <c r="E153" s="2"/>
      <c r="F153" s="17"/>
      <c r="G153" s="17"/>
      <c r="H153" s="17"/>
    </row>
    <row r="154" spans="1:8" x14ac:dyDescent="0.25">
      <c r="A154" s="20"/>
      <c r="B154" s="20"/>
      <c r="C154" s="20"/>
      <c r="D154" s="31"/>
      <c r="E154" s="2"/>
      <c r="F154" s="17"/>
      <c r="G154" s="17"/>
      <c r="H154" s="17"/>
    </row>
    <row r="155" spans="1:8" x14ac:dyDescent="0.25">
      <c r="A155" s="20"/>
      <c r="B155" s="20"/>
      <c r="C155" s="20"/>
      <c r="D155" s="31"/>
      <c r="E155" s="2"/>
      <c r="F155" s="17"/>
      <c r="G155" s="17"/>
      <c r="H155" s="17"/>
    </row>
    <row r="156" spans="1:8" x14ac:dyDescent="0.25">
      <c r="A156" s="20"/>
      <c r="B156" s="20"/>
      <c r="C156" s="20"/>
      <c r="D156" s="31"/>
      <c r="E156" s="2"/>
      <c r="F156" s="17"/>
      <c r="G156" s="17"/>
      <c r="H156" s="17"/>
    </row>
    <row r="157" spans="1:8" x14ac:dyDescent="0.25">
      <c r="A157" s="20"/>
      <c r="B157" s="20"/>
      <c r="C157" s="20"/>
      <c r="D157" s="31"/>
      <c r="E157" s="2"/>
      <c r="F157" s="17"/>
      <c r="G157" s="17"/>
      <c r="H157" s="17"/>
    </row>
    <row r="158" spans="1:8" x14ac:dyDescent="0.25">
      <c r="A158" s="20"/>
      <c r="B158" s="20"/>
      <c r="C158" s="20"/>
      <c r="D158" s="31"/>
      <c r="E158" s="2"/>
      <c r="F158" s="17"/>
      <c r="G158" s="17"/>
      <c r="H158" s="17"/>
    </row>
    <row r="159" spans="1:8" x14ac:dyDescent="0.25">
      <c r="A159" s="20"/>
      <c r="B159" s="20"/>
      <c r="C159" s="20"/>
      <c r="D159" s="31"/>
      <c r="E159" s="2"/>
      <c r="F159" s="17"/>
      <c r="G159" s="17"/>
      <c r="H159" s="17"/>
    </row>
    <row r="160" spans="1:8" x14ac:dyDescent="0.25">
      <c r="A160" s="20"/>
      <c r="B160" s="20"/>
      <c r="C160" s="20"/>
      <c r="D160" s="31"/>
      <c r="E160" s="2"/>
      <c r="F160" s="17"/>
      <c r="G160" s="17"/>
      <c r="H160" s="17"/>
    </row>
    <row r="161" spans="1:8" x14ac:dyDescent="0.25">
      <c r="A161" s="20"/>
      <c r="B161" s="20"/>
      <c r="C161" s="20"/>
      <c r="D161" s="31"/>
      <c r="E161" s="2"/>
      <c r="F161" s="17"/>
      <c r="G161" s="17"/>
      <c r="H161" s="17"/>
    </row>
    <row r="162" spans="1:8" x14ac:dyDescent="0.25">
      <c r="A162" s="20"/>
      <c r="B162" s="20"/>
      <c r="C162" s="20"/>
      <c r="D162" s="31"/>
      <c r="E162" s="2"/>
      <c r="F162" s="17"/>
      <c r="G162" s="17"/>
      <c r="H162" s="17"/>
    </row>
    <row r="163" spans="1:8" x14ac:dyDescent="0.25">
      <c r="A163" s="20"/>
      <c r="B163" s="20"/>
      <c r="C163" s="20"/>
      <c r="D163" s="31"/>
      <c r="E163" s="2"/>
      <c r="F163" s="17"/>
      <c r="G163" s="17"/>
      <c r="H163" s="17"/>
    </row>
    <row r="164" spans="1:8" x14ac:dyDescent="0.25">
      <c r="A164" s="20"/>
      <c r="B164" s="20"/>
      <c r="C164" s="20"/>
      <c r="D164" s="31"/>
      <c r="E164" s="2"/>
      <c r="F164" s="17"/>
      <c r="G164" s="17"/>
      <c r="H164" s="17"/>
    </row>
    <row r="165" spans="1:8" x14ac:dyDescent="0.25">
      <c r="A165" s="20"/>
      <c r="B165" s="20"/>
      <c r="C165" s="20"/>
      <c r="D165" s="31"/>
      <c r="E165" s="2"/>
      <c r="F165" s="17"/>
      <c r="G165" s="17"/>
      <c r="H165" s="17"/>
    </row>
    <row r="166" spans="1:8" x14ac:dyDescent="0.25">
      <c r="A166" s="20"/>
      <c r="B166" s="20"/>
      <c r="C166" s="20"/>
      <c r="D166" s="31"/>
      <c r="E166" s="2"/>
      <c r="F166" s="17"/>
      <c r="G166" s="17"/>
      <c r="H166" s="17"/>
    </row>
    <row r="167" spans="1:8" x14ac:dyDescent="0.25">
      <c r="A167" s="20"/>
      <c r="B167" s="20"/>
      <c r="C167" s="20"/>
      <c r="D167" s="31"/>
      <c r="E167" s="2"/>
      <c r="F167" s="17"/>
      <c r="G167" s="17"/>
      <c r="H167" s="17"/>
    </row>
    <row r="168" spans="1:8" x14ac:dyDescent="0.25">
      <c r="A168" s="20"/>
      <c r="B168" s="20"/>
      <c r="C168" s="20"/>
      <c r="D168" s="31"/>
      <c r="E168" s="2"/>
      <c r="F168" s="17"/>
      <c r="G168" s="17"/>
      <c r="H168" s="17"/>
    </row>
    <row r="169" spans="1:8" x14ac:dyDescent="0.25">
      <c r="A169" s="20"/>
      <c r="B169" s="20"/>
      <c r="C169" s="20"/>
      <c r="D169" s="31"/>
      <c r="E169" s="2"/>
      <c r="F169" s="17"/>
      <c r="G169" s="17"/>
      <c r="H169" s="17"/>
    </row>
    <row r="170" spans="1:8" x14ac:dyDescent="0.25">
      <c r="A170" s="20"/>
      <c r="B170" s="20"/>
      <c r="C170" s="20"/>
      <c r="D170" s="31"/>
      <c r="E170" s="2"/>
      <c r="F170" s="17"/>
      <c r="G170" s="17"/>
      <c r="H170" s="17"/>
    </row>
    <row r="171" spans="1:8" x14ac:dyDescent="0.25">
      <c r="A171" s="20"/>
      <c r="B171" s="20"/>
      <c r="C171" s="20"/>
      <c r="D171" s="31"/>
      <c r="E171" s="2"/>
      <c r="F171" s="17"/>
      <c r="G171" s="17"/>
      <c r="H171" s="17"/>
    </row>
    <row r="172" spans="1:8" x14ac:dyDescent="0.25">
      <c r="A172" s="20"/>
      <c r="B172" s="20"/>
      <c r="C172" s="20"/>
      <c r="D172" s="31"/>
      <c r="E172" s="2"/>
      <c r="F172" s="17"/>
      <c r="G172" s="17"/>
      <c r="H172" s="17"/>
    </row>
    <row r="173" spans="1:8" x14ac:dyDescent="0.25">
      <c r="A173" s="20"/>
      <c r="B173" s="20"/>
      <c r="C173" s="20"/>
      <c r="D173" s="31"/>
      <c r="E173" s="2"/>
      <c r="F173" s="17"/>
      <c r="G173" s="17"/>
      <c r="H173" s="17"/>
    </row>
    <row r="174" spans="1:8" x14ac:dyDescent="0.25">
      <c r="A174" s="20"/>
      <c r="B174" s="20"/>
      <c r="C174" s="20"/>
      <c r="D174" s="31"/>
      <c r="E174" s="2"/>
      <c r="F174" s="17"/>
      <c r="G174" s="17"/>
      <c r="H174" s="17"/>
    </row>
    <row r="175" spans="1:8" x14ac:dyDescent="0.25">
      <c r="A175" s="20"/>
      <c r="B175" s="20"/>
      <c r="C175" s="20"/>
      <c r="D175" s="31"/>
      <c r="E175" s="2"/>
      <c r="F175" s="17"/>
      <c r="G175" s="17"/>
      <c r="H175" s="17"/>
    </row>
    <row r="176" spans="1:8" x14ac:dyDescent="0.25">
      <c r="A176" s="20"/>
      <c r="B176" s="20"/>
      <c r="C176" s="20"/>
      <c r="D176" s="31"/>
      <c r="E176" s="2"/>
      <c r="F176" s="17"/>
      <c r="G176" s="17"/>
      <c r="H176" s="17"/>
    </row>
    <row r="177" spans="1:8" x14ac:dyDescent="0.25">
      <c r="A177" s="20"/>
      <c r="B177" s="20"/>
      <c r="C177" s="20"/>
      <c r="D177" s="31"/>
      <c r="E177" s="2"/>
      <c r="F177" s="17"/>
      <c r="G177" s="17"/>
      <c r="H177" s="17"/>
    </row>
    <row r="178" spans="1:8" x14ac:dyDescent="0.25">
      <c r="A178" s="20"/>
      <c r="B178" s="20"/>
      <c r="C178" s="20"/>
      <c r="D178" s="31"/>
      <c r="E178" s="2"/>
      <c r="F178" s="17"/>
      <c r="G178" s="17"/>
      <c r="H178" s="17"/>
    </row>
    <row r="179" spans="1:8" x14ac:dyDescent="0.25">
      <c r="A179" s="20"/>
      <c r="B179" s="20"/>
      <c r="C179" s="20"/>
      <c r="D179" s="31"/>
      <c r="E179" s="2"/>
      <c r="F179" s="17"/>
      <c r="G179" s="17"/>
      <c r="H179" s="17"/>
    </row>
    <row r="180" spans="1:8" x14ac:dyDescent="0.25">
      <c r="A180" s="20"/>
      <c r="B180" s="20"/>
      <c r="C180" s="20"/>
      <c r="D180" s="31"/>
      <c r="E180" s="2"/>
      <c r="F180" s="17"/>
      <c r="G180" s="17"/>
      <c r="H180" s="17"/>
    </row>
    <row r="181" spans="1:8" x14ac:dyDescent="0.25">
      <c r="A181" s="20"/>
      <c r="B181" s="20"/>
      <c r="C181" s="20"/>
      <c r="D181" s="31"/>
      <c r="E181" s="2"/>
      <c r="F181" s="17"/>
      <c r="G181" s="17"/>
      <c r="H181" s="17"/>
    </row>
    <row r="182" spans="1:8" x14ac:dyDescent="0.25">
      <c r="A182" s="20"/>
      <c r="B182" s="20"/>
      <c r="C182" s="20"/>
      <c r="D182" s="31"/>
      <c r="E182" s="2"/>
      <c r="F182" s="17"/>
      <c r="G182" s="17"/>
      <c r="H182" s="17"/>
    </row>
    <row r="183" spans="1:8" x14ac:dyDescent="0.25">
      <c r="A183" s="20"/>
      <c r="B183" s="20"/>
      <c r="C183" s="20"/>
      <c r="D183" s="31"/>
      <c r="E183" s="2"/>
      <c r="F183" s="17"/>
      <c r="G183" s="17"/>
      <c r="H183" s="17"/>
    </row>
    <row r="184" spans="1:8" x14ac:dyDescent="0.25">
      <c r="A184" s="20"/>
      <c r="B184" s="20"/>
      <c r="C184" s="20"/>
      <c r="D184" s="31"/>
      <c r="E184" s="2"/>
      <c r="F184" s="17"/>
      <c r="G184" s="17"/>
      <c r="H184" s="17"/>
    </row>
    <row r="185" spans="1:8" x14ac:dyDescent="0.25">
      <c r="A185" s="20"/>
      <c r="B185" s="20"/>
      <c r="C185" s="20"/>
      <c r="D185" s="31"/>
      <c r="E185" s="2"/>
      <c r="F185" s="17"/>
      <c r="G185" s="17"/>
      <c r="H185" s="17"/>
    </row>
    <row r="186" spans="1:8" x14ac:dyDescent="0.25">
      <c r="A186" s="20"/>
      <c r="B186" s="20"/>
      <c r="C186" s="20"/>
      <c r="D186" s="31"/>
      <c r="E186" s="2"/>
      <c r="F186" s="17"/>
      <c r="G186" s="17"/>
      <c r="H186" s="17"/>
    </row>
    <row r="187" spans="1:8" x14ac:dyDescent="0.25">
      <c r="A187" s="20"/>
      <c r="B187" s="20"/>
      <c r="C187" s="20"/>
      <c r="D187" s="31"/>
      <c r="E187" s="2"/>
      <c r="F187" s="17"/>
      <c r="G187" s="17"/>
      <c r="H187" s="17"/>
    </row>
    <row r="188" spans="1:8" x14ac:dyDescent="0.25">
      <c r="A188" s="20"/>
      <c r="B188" s="20"/>
      <c r="C188" s="20"/>
      <c r="D188" s="31"/>
      <c r="E188" s="2"/>
      <c r="F188" s="17"/>
      <c r="G188" s="17"/>
      <c r="H188" s="17"/>
    </row>
    <row r="189" spans="1:8" x14ac:dyDescent="0.25">
      <c r="A189" s="20"/>
      <c r="B189" s="20"/>
      <c r="C189" s="20"/>
      <c r="D189" s="31"/>
      <c r="E189" s="2"/>
      <c r="F189" s="17"/>
      <c r="G189" s="17"/>
      <c r="H189" s="17"/>
    </row>
    <row r="190" spans="1:8" x14ac:dyDescent="0.25">
      <c r="A190" s="20"/>
      <c r="B190" s="20"/>
      <c r="C190" s="20"/>
      <c r="D190" s="31"/>
      <c r="E190" s="2"/>
      <c r="F190" s="17"/>
      <c r="G190" s="17"/>
      <c r="H190" s="17"/>
    </row>
    <row r="191" spans="1:8" x14ac:dyDescent="0.25">
      <c r="A191" s="20"/>
      <c r="B191" s="20"/>
      <c r="C191" s="20"/>
      <c r="D191" s="31"/>
      <c r="E191" s="2"/>
      <c r="F191" s="17"/>
      <c r="G191" s="17"/>
      <c r="H191" s="17"/>
    </row>
    <row r="192" spans="1:8" x14ac:dyDescent="0.25">
      <c r="A192" s="20"/>
      <c r="B192" s="20"/>
      <c r="C192" s="20"/>
      <c r="D192" s="31"/>
      <c r="E192" s="2"/>
      <c r="F192" s="17"/>
      <c r="G192" s="17"/>
      <c r="H192" s="17"/>
    </row>
    <row r="193" spans="1:8" x14ac:dyDescent="0.25">
      <c r="A193" s="20"/>
      <c r="B193" s="20"/>
      <c r="C193" s="20"/>
      <c r="D193" s="31"/>
      <c r="E193" s="2"/>
      <c r="F193" s="17"/>
      <c r="G193" s="17"/>
      <c r="H193" s="17"/>
    </row>
    <row r="194" spans="1:8" x14ac:dyDescent="0.25">
      <c r="A194" s="20"/>
      <c r="B194" s="20"/>
      <c r="C194" s="20"/>
      <c r="D194" s="31"/>
      <c r="E194" s="2"/>
      <c r="F194" s="17"/>
      <c r="G194" s="17"/>
      <c r="H194" s="17"/>
    </row>
    <row r="195" spans="1:8" x14ac:dyDescent="0.25">
      <c r="A195" s="20"/>
      <c r="B195" s="20"/>
      <c r="C195" s="20"/>
      <c r="D195" s="31"/>
      <c r="E195" s="2"/>
      <c r="F195" s="17"/>
      <c r="G195" s="17"/>
      <c r="H195" s="17"/>
    </row>
    <row r="196" spans="1:8" x14ac:dyDescent="0.25">
      <c r="A196" s="20"/>
      <c r="B196" s="20"/>
      <c r="C196" s="20"/>
      <c r="D196" s="31"/>
      <c r="E196" s="2"/>
      <c r="F196" s="17"/>
      <c r="G196" s="17"/>
      <c r="H196" s="17"/>
    </row>
    <row r="197" spans="1:8" x14ac:dyDescent="0.25">
      <c r="A197" s="20"/>
      <c r="B197" s="20"/>
      <c r="C197" s="20"/>
      <c r="D197" s="31"/>
      <c r="E197" s="2"/>
      <c r="F197" s="17"/>
      <c r="G197" s="17"/>
      <c r="H197" s="17"/>
    </row>
    <row r="198" spans="1:8" x14ac:dyDescent="0.25">
      <c r="A198" s="20"/>
      <c r="B198" s="20"/>
      <c r="C198" s="20"/>
      <c r="D198" s="31"/>
      <c r="E198" s="2"/>
      <c r="F198" s="17"/>
      <c r="G198" s="17"/>
      <c r="H198" s="17"/>
    </row>
    <row r="199" spans="1:8" x14ac:dyDescent="0.25">
      <c r="A199" s="20"/>
      <c r="B199" s="20"/>
      <c r="C199" s="20"/>
      <c r="D199" s="31"/>
      <c r="E199" s="2"/>
      <c r="F199" s="17"/>
      <c r="G199" s="17"/>
      <c r="H199" s="17"/>
    </row>
    <row r="200" spans="1:8" x14ac:dyDescent="0.25">
      <c r="A200" s="20"/>
      <c r="B200" s="20"/>
      <c r="C200" s="20"/>
      <c r="D200" s="31"/>
      <c r="E200" s="2"/>
      <c r="F200" s="17"/>
      <c r="G200" s="17"/>
      <c r="H200" s="17"/>
    </row>
    <row r="201" spans="1:8" x14ac:dyDescent="0.25">
      <c r="A201" s="20"/>
      <c r="B201" s="20"/>
      <c r="C201" s="20"/>
      <c r="D201" s="31"/>
      <c r="E201" s="2"/>
      <c r="F201" s="17"/>
      <c r="G201" s="17"/>
      <c r="H201" s="17"/>
    </row>
    <row r="202" spans="1:8" x14ac:dyDescent="0.25">
      <c r="A202" s="20"/>
      <c r="B202" s="20"/>
      <c r="C202" s="20"/>
      <c r="D202" s="31"/>
      <c r="E202" s="2"/>
      <c r="F202" s="17"/>
      <c r="G202" s="17"/>
      <c r="H202" s="17"/>
    </row>
    <row r="203" spans="1:8" x14ac:dyDescent="0.25">
      <c r="A203" s="20"/>
      <c r="B203" s="20"/>
      <c r="C203" s="20"/>
      <c r="D203" s="31"/>
      <c r="E203" s="2"/>
      <c r="F203" s="17"/>
      <c r="G203" s="17"/>
      <c r="H203" s="17"/>
    </row>
    <row r="204" spans="1:8" x14ac:dyDescent="0.25">
      <c r="A204" s="20"/>
      <c r="B204" s="20"/>
      <c r="C204" s="20"/>
      <c r="D204" s="31"/>
      <c r="E204" s="2"/>
      <c r="F204" s="17"/>
      <c r="G204" s="17"/>
      <c r="H204" s="17"/>
    </row>
    <row r="205" spans="1:8" x14ac:dyDescent="0.25">
      <c r="A205" s="20"/>
      <c r="B205" s="20"/>
      <c r="C205" s="20"/>
      <c r="D205" s="31"/>
      <c r="E205" s="2"/>
      <c r="F205" s="17"/>
      <c r="G205" s="17"/>
      <c r="H205" s="17"/>
    </row>
    <row r="206" spans="1:8" x14ac:dyDescent="0.25">
      <c r="A206" s="20"/>
      <c r="B206" s="20"/>
      <c r="C206" s="20"/>
      <c r="D206" s="31"/>
      <c r="E206" s="2"/>
      <c r="F206" s="17"/>
      <c r="G206" s="17"/>
      <c r="H206" s="17"/>
    </row>
    <row r="207" spans="1:8" x14ac:dyDescent="0.25">
      <c r="A207" s="20"/>
      <c r="B207" s="20"/>
      <c r="C207" s="20"/>
      <c r="D207" s="31"/>
      <c r="E207" s="2"/>
      <c r="F207" s="17"/>
      <c r="G207" s="17"/>
      <c r="H207" s="17"/>
    </row>
    <row r="208" spans="1:8" x14ac:dyDescent="0.25">
      <c r="A208" s="20"/>
      <c r="B208" s="20"/>
      <c r="C208" s="20"/>
      <c r="D208" s="31"/>
      <c r="E208" s="2"/>
      <c r="F208" s="17"/>
      <c r="G208" s="17"/>
      <c r="H208" s="17"/>
    </row>
    <row r="209" spans="1:8" x14ac:dyDescent="0.25">
      <c r="A209" s="20"/>
      <c r="B209" s="20"/>
      <c r="C209" s="20"/>
      <c r="D209" s="31"/>
      <c r="E209" s="2"/>
      <c r="F209" s="17"/>
      <c r="G209" s="17"/>
      <c r="H209" s="17"/>
    </row>
    <row r="210" spans="1:8" x14ac:dyDescent="0.25">
      <c r="A210" s="20"/>
      <c r="B210" s="20"/>
      <c r="C210" s="20"/>
      <c r="D210" s="31"/>
      <c r="E210" s="2"/>
      <c r="F210" s="17"/>
      <c r="G210" s="17"/>
      <c r="H210" s="17"/>
    </row>
    <row r="211" spans="1:8" x14ac:dyDescent="0.25">
      <c r="A211" s="20"/>
      <c r="B211" s="20"/>
      <c r="C211" s="20"/>
      <c r="D211" s="31"/>
      <c r="E211" s="2"/>
      <c r="F211" s="17"/>
      <c r="G211" s="17"/>
      <c r="H211" s="17"/>
    </row>
    <row r="212" spans="1:8" x14ac:dyDescent="0.25">
      <c r="A212" s="20"/>
      <c r="B212" s="20"/>
      <c r="C212" s="20"/>
      <c r="D212" s="31"/>
      <c r="E212" s="2"/>
      <c r="F212" s="17"/>
      <c r="G212" s="17"/>
      <c r="H212" s="17"/>
    </row>
    <row r="213" spans="1:8" x14ac:dyDescent="0.25">
      <c r="A213" s="20"/>
      <c r="B213" s="20"/>
      <c r="C213" s="20"/>
      <c r="D213" s="31"/>
      <c r="E213" s="2"/>
      <c r="F213" s="17"/>
      <c r="G213" s="17"/>
      <c r="H213" s="17"/>
    </row>
    <row r="214" spans="1:8" x14ac:dyDescent="0.25">
      <c r="A214" s="20"/>
      <c r="B214" s="20"/>
      <c r="C214" s="20"/>
      <c r="D214" s="31"/>
      <c r="E214" s="2"/>
      <c r="F214" s="17"/>
      <c r="G214" s="17"/>
      <c r="H214" s="17"/>
    </row>
    <row r="215" spans="1:8" x14ac:dyDescent="0.25">
      <c r="A215" s="20"/>
      <c r="B215" s="20"/>
      <c r="C215" s="20"/>
      <c r="D215" s="31"/>
      <c r="E215" s="2"/>
      <c r="F215" s="17"/>
      <c r="G215" s="17"/>
      <c r="H215" s="17"/>
    </row>
    <row r="216" spans="1:8" x14ac:dyDescent="0.25">
      <c r="A216" s="20"/>
      <c r="B216" s="20"/>
      <c r="C216" s="20"/>
      <c r="D216" s="31"/>
      <c r="E216" s="2"/>
      <c r="F216" s="17"/>
      <c r="G216" s="17"/>
      <c r="H216" s="17"/>
    </row>
    <row r="217" spans="1:8" x14ac:dyDescent="0.25">
      <c r="A217" s="20"/>
      <c r="B217" s="20"/>
      <c r="C217" s="20"/>
      <c r="D217" s="31"/>
      <c r="E217" s="2"/>
      <c r="F217" s="17"/>
      <c r="G217" s="17"/>
      <c r="H217" s="17"/>
    </row>
    <row r="218" spans="1:8" x14ac:dyDescent="0.25">
      <c r="A218" s="20"/>
      <c r="B218" s="20"/>
      <c r="C218" s="20"/>
      <c r="D218" s="31"/>
      <c r="E218" s="2"/>
      <c r="F218" s="17"/>
      <c r="G218" s="17"/>
      <c r="H218" s="17"/>
    </row>
    <row r="219" spans="1:8" x14ac:dyDescent="0.25">
      <c r="A219" s="20"/>
      <c r="B219" s="20"/>
      <c r="C219" s="20"/>
      <c r="D219" s="31"/>
      <c r="E219" s="2"/>
      <c r="F219" s="17"/>
      <c r="G219" s="17"/>
      <c r="H219" s="17"/>
    </row>
    <row r="220" spans="1:8" x14ac:dyDescent="0.25">
      <c r="A220" s="20"/>
      <c r="B220" s="20"/>
      <c r="C220" s="20"/>
      <c r="D220" s="31"/>
      <c r="E220" s="2"/>
      <c r="F220" s="17"/>
      <c r="G220" s="17"/>
      <c r="H220" s="17"/>
    </row>
    <row r="221" spans="1:8" x14ac:dyDescent="0.25">
      <c r="A221" s="20"/>
      <c r="B221" s="20"/>
      <c r="C221" s="20"/>
      <c r="D221" s="31"/>
      <c r="E221" s="2"/>
      <c r="F221" s="17"/>
      <c r="G221" s="17"/>
      <c r="H221" s="17"/>
    </row>
    <row r="222" spans="1:8" x14ac:dyDescent="0.25">
      <c r="A222" s="20"/>
      <c r="B222" s="20"/>
      <c r="C222" s="20"/>
      <c r="D222" s="31"/>
      <c r="E222" s="2"/>
      <c r="F222" s="17"/>
      <c r="G222" s="17"/>
      <c r="H222" s="17"/>
    </row>
    <row r="223" spans="1:8" x14ac:dyDescent="0.25">
      <c r="A223" s="20"/>
      <c r="B223" s="20"/>
      <c r="C223" s="20"/>
      <c r="D223" s="31"/>
      <c r="E223" s="2"/>
      <c r="F223" s="17"/>
      <c r="G223" s="17"/>
      <c r="H223" s="17"/>
    </row>
    <row r="224" spans="1:8" x14ac:dyDescent="0.25">
      <c r="A224" s="20"/>
      <c r="B224" s="20"/>
      <c r="C224" s="20"/>
      <c r="D224" s="31"/>
      <c r="E224" s="2"/>
      <c r="F224" s="17"/>
      <c r="G224" s="17"/>
      <c r="H224" s="17"/>
    </row>
  </sheetData>
  <phoneticPr fontId="6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22" workbookViewId="0">
      <selection activeCell="A28" sqref="A28"/>
    </sheetView>
  </sheetViews>
  <sheetFormatPr defaultRowHeight="15" x14ac:dyDescent="0.25"/>
  <cols>
    <col min="1" max="1" width="25.42578125" customWidth="1"/>
    <col min="2" max="2" width="19.7109375" customWidth="1"/>
    <col min="3" max="3" width="14.42578125" customWidth="1"/>
    <col min="4" max="4" width="14.7109375" customWidth="1"/>
    <col min="5" max="5" width="14.140625" customWidth="1"/>
    <col min="6" max="6" width="15.28515625" customWidth="1"/>
  </cols>
  <sheetData>
    <row r="1" spans="1:6" ht="18.75" x14ac:dyDescent="0.3">
      <c r="A1" s="72" t="s">
        <v>458</v>
      </c>
      <c r="B1" s="73"/>
      <c r="C1" t="s">
        <v>479</v>
      </c>
    </row>
    <row r="2" spans="1:6" ht="9" customHeight="1" thickBot="1" x14ac:dyDescent="0.3">
      <c r="A2" s="75"/>
      <c r="B2" s="75"/>
      <c r="C2" s="75"/>
    </row>
    <row r="3" spans="1:6" ht="22.5" customHeight="1" thickBot="1" x14ac:dyDescent="0.3">
      <c r="A3" s="158" t="s">
        <v>400</v>
      </c>
      <c r="B3" s="90">
        <v>2018</v>
      </c>
      <c r="C3" s="91"/>
      <c r="D3" s="99" t="s">
        <v>450</v>
      </c>
      <c r="E3" s="91"/>
      <c r="F3" s="99" t="s">
        <v>459</v>
      </c>
    </row>
    <row r="4" spans="1:6" ht="15.75" x14ac:dyDescent="0.25">
      <c r="A4" s="76" t="s">
        <v>401</v>
      </c>
      <c r="B4" s="113">
        <v>405680</v>
      </c>
      <c r="C4" s="106">
        <v>8407</v>
      </c>
      <c r="D4" s="106">
        <f>B4+C4</f>
        <v>414087</v>
      </c>
      <c r="E4" s="106">
        <v>46700</v>
      </c>
      <c r="F4" s="106">
        <f>D4+E4</f>
        <v>460787</v>
      </c>
    </row>
    <row r="5" spans="1:6" ht="15.75" x14ac:dyDescent="0.25">
      <c r="A5" s="77" t="s">
        <v>402</v>
      </c>
      <c r="B5" s="112">
        <v>286000</v>
      </c>
      <c r="C5" s="110">
        <v>36000</v>
      </c>
      <c r="D5" s="106">
        <f t="shared" ref="D5:D7" si="0">B5+C5</f>
        <v>322000</v>
      </c>
      <c r="E5" s="110">
        <v>-7500</v>
      </c>
      <c r="F5" s="106">
        <f t="shared" ref="F5:F7" si="1">D5+E5</f>
        <v>314500</v>
      </c>
    </row>
    <row r="6" spans="1:6" ht="15.75" x14ac:dyDescent="0.25">
      <c r="A6" s="77" t="s">
        <v>367</v>
      </c>
      <c r="B6" s="112">
        <v>27916</v>
      </c>
      <c r="C6" s="112">
        <v>0</v>
      </c>
      <c r="D6" s="106">
        <f t="shared" si="0"/>
        <v>27916</v>
      </c>
      <c r="E6" s="112">
        <v>0</v>
      </c>
      <c r="F6" s="106">
        <f t="shared" si="1"/>
        <v>27916</v>
      </c>
    </row>
    <row r="7" spans="1:6" ht="15.75" x14ac:dyDescent="0.25">
      <c r="A7" s="77" t="s">
        <v>428</v>
      </c>
      <c r="B7" s="112"/>
      <c r="C7" s="110"/>
      <c r="D7" s="106">
        <f t="shared" si="0"/>
        <v>0</v>
      </c>
      <c r="E7" s="110"/>
      <c r="F7" s="106">
        <f t="shared" si="1"/>
        <v>0</v>
      </c>
    </row>
    <row r="8" spans="1:6" ht="15.75" x14ac:dyDescent="0.25">
      <c r="A8" s="78" t="s">
        <v>403</v>
      </c>
      <c r="B8" s="107">
        <f>SUM(B4:B7)</f>
        <v>719596</v>
      </c>
      <c r="C8" s="111">
        <f t="shared" ref="C8:D8" si="2">SUM(C4:C6)</f>
        <v>44407</v>
      </c>
      <c r="D8" s="107">
        <f t="shared" si="2"/>
        <v>764003</v>
      </c>
      <c r="E8" s="111">
        <f t="shared" ref="E8:F8" si="3">SUM(E4:E6)</f>
        <v>39200</v>
      </c>
      <c r="F8" s="107">
        <f t="shared" si="3"/>
        <v>803203</v>
      </c>
    </row>
    <row r="9" spans="1:6" ht="15.75" x14ac:dyDescent="0.25">
      <c r="A9" s="77" t="s">
        <v>404</v>
      </c>
      <c r="B9" s="112">
        <v>424354</v>
      </c>
      <c r="C9" s="112">
        <v>0</v>
      </c>
      <c r="D9" s="106">
        <f t="shared" ref="D9:D11" si="4">B9+C9</f>
        <v>424354</v>
      </c>
      <c r="E9" s="112">
        <v>0</v>
      </c>
      <c r="F9" s="106">
        <f t="shared" ref="F9:F11" si="5">D9+E9</f>
        <v>424354</v>
      </c>
    </row>
    <row r="10" spans="1:6" ht="15.75" x14ac:dyDescent="0.25">
      <c r="A10" s="77" t="s">
        <v>405</v>
      </c>
      <c r="B10" s="112">
        <v>203459</v>
      </c>
      <c r="C10" s="112">
        <v>22541</v>
      </c>
      <c r="D10" s="106">
        <f t="shared" si="4"/>
        <v>226000</v>
      </c>
      <c r="E10" s="112">
        <v>0</v>
      </c>
      <c r="F10" s="106">
        <f t="shared" si="5"/>
        <v>226000</v>
      </c>
    </row>
    <row r="11" spans="1:6" ht="15.75" x14ac:dyDescent="0.25">
      <c r="A11" s="77" t="s">
        <v>406</v>
      </c>
      <c r="B11" s="112">
        <v>0</v>
      </c>
      <c r="C11" s="112">
        <v>0</v>
      </c>
      <c r="D11" s="106">
        <f t="shared" si="4"/>
        <v>0</v>
      </c>
      <c r="E11" s="112">
        <v>0</v>
      </c>
      <c r="F11" s="106">
        <f t="shared" si="5"/>
        <v>0</v>
      </c>
    </row>
    <row r="12" spans="1:6" x14ac:dyDescent="0.25">
      <c r="A12" s="79" t="s">
        <v>407</v>
      </c>
      <c r="B12" s="80">
        <f t="shared" ref="B12:D12" si="6">SUM(B9:B11)</f>
        <v>627813</v>
      </c>
      <c r="C12" s="108">
        <f t="shared" si="6"/>
        <v>22541</v>
      </c>
      <c r="D12" s="108">
        <f t="shared" si="6"/>
        <v>650354</v>
      </c>
      <c r="E12" s="108">
        <f t="shared" ref="E12:F12" si="7">SUM(E9:E11)</f>
        <v>0</v>
      </c>
      <c r="F12" s="108">
        <f t="shared" si="7"/>
        <v>650354</v>
      </c>
    </row>
    <row r="13" spans="1:6" ht="16.5" thickBot="1" x14ac:dyDescent="0.3">
      <c r="A13" s="81" t="s">
        <v>408</v>
      </c>
      <c r="B13" s="109">
        <f t="shared" ref="B13:D13" si="8">B8+B12</f>
        <v>1347409</v>
      </c>
      <c r="C13" s="109">
        <f t="shared" si="8"/>
        <v>66948</v>
      </c>
      <c r="D13" s="109">
        <f t="shared" si="8"/>
        <v>1414357</v>
      </c>
      <c r="E13" s="109">
        <f t="shared" ref="E13:F13" si="9">E8+E12</f>
        <v>39200</v>
      </c>
      <c r="F13" s="109">
        <f t="shared" si="9"/>
        <v>1453557</v>
      </c>
    </row>
    <row r="14" spans="1:6" x14ac:dyDescent="0.25">
      <c r="A14" s="74"/>
      <c r="D14" s="82"/>
      <c r="F14" s="82"/>
    </row>
    <row r="15" spans="1:6" ht="33" customHeight="1" thickBot="1" x14ac:dyDescent="0.3">
      <c r="A15" s="156" t="s">
        <v>409</v>
      </c>
      <c r="B15" s="157">
        <v>2018</v>
      </c>
    </row>
    <row r="16" spans="1:6" ht="26.25" customHeight="1" x14ac:dyDescent="0.25">
      <c r="A16" s="83" t="s">
        <v>410</v>
      </c>
      <c r="B16" s="114">
        <v>856935</v>
      </c>
      <c r="C16" s="115">
        <v>41148</v>
      </c>
      <c r="D16" s="152">
        <f t="shared" ref="D16:D20" si="10">B16+C16</f>
        <v>898083</v>
      </c>
      <c r="E16" s="115">
        <v>1800</v>
      </c>
      <c r="F16" s="152">
        <f t="shared" ref="F16:F20" si="11">D16+E16</f>
        <v>899883</v>
      </c>
    </row>
    <row r="17" spans="1:6" ht="21" customHeight="1" x14ac:dyDescent="0.25">
      <c r="A17" s="84" t="s">
        <v>411</v>
      </c>
      <c r="B17" s="116">
        <v>9000</v>
      </c>
      <c r="C17" s="116">
        <v>25800</v>
      </c>
      <c r="D17" s="112">
        <f t="shared" si="10"/>
        <v>34800</v>
      </c>
      <c r="E17" s="116">
        <v>28500</v>
      </c>
      <c r="F17" s="112">
        <f t="shared" si="11"/>
        <v>63300</v>
      </c>
    </row>
    <row r="18" spans="1:6" ht="21" customHeight="1" x14ac:dyDescent="0.25">
      <c r="A18" s="84" t="s">
        <v>433</v>
      </c>
      <c r="B18" s="116"/>
      <c r="C18" s="116"/>
      <c r="D18" s="112">
        <f t="shared" si="10"/>
        <v>0</v>
      </c>
      <c r="E18" s="116"/>
      <c r="F18" s="112">
        <f t="shared" si="11"/>
        <v>0</v>
      </c>
    </row>
    <row r="19" spans="1:6" ht="21" customHeight="1" x14ac:dyDescent="0.25">
      <c r="A19" s="84" t="s">
        <v>367</v>
      </c>
      <c r="B19" s="116"/>
      <c r="C19" s="116"/>
      <c r="D19" s="112"/>
      <c r="E19" s="116">
        <v>200</v>
      </c>
      <c r="F19" s="112">
        <v>200</v>
      </c>
    </row>
    <row r="20" spans="1:6" ht="22.5" customHeight="1" x14ac:dyDescent="0.25">
      <c r="A20" s="84" t="s">
        <v>363</v>
      </c>
      <c r="B20" s="116">
        <v>430534</v>
      </c>
      <c r="C20" s="116">
        <v>0</v>
      </c>
      <c r="D20" s="112">
        <f t="shared" si="10"/>
        <v>430534</v>
      </c>
      <c r="E20" s="116">
        <v>8700</v>
      </c>
      <c r="F20" s="112">
        <f t="shared" si="11"/>
        <v>439234</v>
      </c>
    </row>
    <row r="21" spans="1:6" ht="30.75" customHeight="1" x14ac:dyDescent="0.25">
      <c r="A21" s="85" t="s">
        <v>412</v>
      </c>
      <c r="B21" s="117">
        <f t="shared" ref="B21:D21" si="12">SUM(B16:B20)</f>
        <v>1296469</v>
      </c>
      <c r="C21" s="117">
        <f t="shared" si="12"/>
        <v>66948</v>
      </c>
      <c r="D21" s="153">
        <f t="shared" si="12"/>
        <v>1363417</v>
      </c>
      <c r="E21" s="117">
        <f t="shared" ref="E21:F21" si="13">SUM(E16:E20)</f>
        <v>39200</v>
      </c>
      <c r="F21" s="153">
        <f t="shared" si="13"/>
        <v>1402617</v>
      </c>
    </row>
    <row r="22" spans="1:6" ht="42.75" customHeight="1" x14ac:dyDescent="0.25">
      <c r="A22" s="86" t="s">
        <v>413</v>
      </c>
      <c r="B22" s="118">
        <v>50940</v>
      </c>
      <c r="C22" s="118">
        <v>0</v>
      </c>
      <c r="D22" s="113">
        <f>B22+C22</f>
        <v>50940</v>
      </c>
      <c r="E22" s="118">
        <v>0</v>
      </c>
      <c r="F22" s="113">
        <f>D22+E22</f>
        <v>50940</v>
      </c>
    </row>
    <row r="23" spans="1:6" ht="16.5" thickBot="1" x14ac:dyDescent="0.3">
      <c r="A23" s="87" t="s">
        <v>414</v>
      </c>
      <c r="B23" s="105">
        <f t="shared" ref="B23:D23" si="14">SUM(B21:B22)</f>
        <v>1347409</v>
      </c>
      <c r="C23" s="105">
        <f t="shared" si="14"/>
        <v>66948</v>
      </c>
      <c r="D23" s="154">
        <f t="shared" si="14"/>
        <v>1414357</v>
      </c>
      <c r="E23" s="105">
        <f t="shared" ref="E23:F23" si="15">SUM(E21:E22)</f>
        <v>39200</v>
      </c>
      <c r="F23" s="154">
        <f t="shared" si="15"/>
        <v>1453557</v>
      </c>
    </row>
    <row r="24" spans="1:6" x14ac:dyDescent="0.25">
      <c r="A24" s="74"/>
      <c r="D24" s="82"/>
    </row>
    <row r="25" spans="1:6" x14ac:dyDescent="0.25">
      <c r="A25" s="60" t="s">
        <v>398</v>
      </c>
      <c r="B25" s="61"/>
      <c r="C25" s="95">
        <v>43280</v>
      </c>
      <c r="D25" s="17"/>
    </row>
    <row r="26" spans="1:6" x14ac:dyDescent="0.25">
      <c r="A26" s="60" t="s">
        <v>399</v>
      </c>
      <c r="B26" s="61"/>
      <c r="C26" s="95">
        <v>43297</v>
      </c>
      <c r="D26" s="17"/>
    </row>
    <row r="27" spans="1:6" x14ac:dyDescent="0.25">
      <c r="A27" s="60"/>
      <c r="B27" s="61"/>
      <c r="C27" s="62"/>
      <c r="D27" s="17"/>
    </row>
    <row r="28" spans="1:6" x14ac:dyDescent="0.25">
      <c r="A28" s="64" t="s">
        <v>480</v>
      </c>
      <c r="B28" s="61"/>
      <c r="C28" s="62"/>
      <c r="D28" s="17"/>
    </row>
    <row r="29" spans="1:6" x14ac:dyDescent="0.25">
      <c r="A29" s="64"/>
      <c r="B29" s="61"/>
      <c r="C29" s="62"/>
      <c r="D29" s="17"/>
    </row>
    <row r="30" spans="1:6" x14ac:dyDescent="0.25">
      <c r="A30" s="60"/>
      <c r="B30" s="61"/>
      <c r="C30" s="62"/>
      <c r="D30" s="17"/>
    </row>
    <row r="32" spans="1:6" x14ac:dyDescent="0.25">
      <c r="A32" s="88"/>
    </row>
    <row r="33" spans="1:1" ht="15.75" x14ac:dyDescent="0.25">
      <c r="A33" s="89"/>
    </row>
    <row r="34" spans="1:1" ht="15.75" x14ac:dyDescent="0.25">
      <c r="A34" s="89"/>
    </row>
  </sheetData>
  <phoneticPr fontId="6" type="noConversion"/>
  <pageMargins left="0.19685039370078741" right="0.1968503937007874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výdavky</vt:lpstr>
      <vt:lpstr>príjmy</vt:lpstr>
      <vt:lpstr>Hárok1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2014-11-14T10:37:53Z</cp:lastPrinted>
  <dcterms:created xsi:type="dcterms:W3CDTF">2006-09-16T00:00:00Z</dcterms:created>
  <dcterms:modified xsi:type="dcterms:W3CDTF">2018-08-01T10:23:10Z</dcterms:modified>
</cp:coreProperties>
</file>