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výdavky 2013" sheetId="1" r:id="rId1"/>
    <sheet name="prijmy 2013" sheetId="2" r:id="rId2"/>
    <sheet name="rekapitul" sheetId="3" r:id="rId3"/>
  </sheets>
  <definedNames/>
  <calcPr fullCalcOnLoad="1"/>
</workbook>
</file>

<file path=xl/sharedStrings.xml><?xml version="1.0" encoding="utf-8"?>
<sst xmlns="http://schemas.openxmlformats.org/spreadsheetml/2006/main" count="547" uniqueCount="380">
  <si>
    <t>1.1</t>
  </si>
  <si>
    <t>OcÚ – tarif. plat</t>
  </si>
  <si>
    <t>Osobný príplatok</t>
  </si>
  <si>
    <t>620 ...</t>
  </si>
  <si>
    <t>Poistné odvody</t>
  </si>
  <si>
    <t>Poistenie DDS</t>
  </si>
  <si>
    <t>Cestovné výdavky – tuzemské</t>
  </si>
  <si>
    <t>632001    1</t>
  </si>
  <si>
    <t>OcÚ-el.energia</t>
  </si>
  <si>
    <t xml:space="preserve">632001   2  </t>
  </si>
  <si>
    <t>Plyn</t>
  </si>
  <si>
    <t>Vodné, stočné</t>
  </si>
  <si>
    <t>632003   1</t>
  </si>
  <si>
    <t>Telefón, fax, internet (01)</t>
  </si>
  <si>
    <t>632003   2</t>
  </si>
  <si>
    <t>Koncesionársky poplatok (02)</t>
  </si>
  <si>
    <t>632003   3</t>
  </si>
  <si>
    <t>Poštové služby, kuriérska služba</t>
  </si>
  <si>
    <t>Interiérové vybavenie</t>
  </si>
  <si>
    <t>633006   1</t>
  </si>
  <si>
    <t>Kancelárske potreby a materiál (01)</t>
  </si>
  <si>
    <t>633006   2</t>
  </si>
  <si>
    <t>Čistiace a hygienické potreby (02)</t>
  </si>
  <si>
    <t>633006   3</t>
  </si>
  <si>
    <t>Tlačivá a tlačiarenské služby (03)</t>
  </si>
  <si>
    <t>Knihy, noviny časopisy</t>
  </si>
  <si>
    <t>637004(4)</t>
  </si>
  <si>
    <t>Rozmnožovacie a plánografické práce</t>
  </si>
  <si>
    <t>Stravovanie zamestnanci</t>
  </si>
  <si>
    <t>Nákup výpočtovej techniky</t>
  </si>
  <si>
    <t>Nákup softwéru</t>
  </si>
  <si>
    <t>633006   4</t>
  </si>
  <si>
    <t>Kvety, vence (04)</t>
  </si>
  <si>
    <t>Údržba interiérového vybavenia</t>
  </si>
  <si>
    <t>Štandardná údržba výpočtovej techniky</t>
  </si>
  <si>
    <t>Revízie a kontroly zariadení</t>
  </si>
  <si>
    <t>Údržba administratívnych budov</t>
  </si>
  <si>
    <t>Reprezentačné výdavky</t>
  </si>
  <si>
    <t>Nájom pozemky</t>
  </si>
  <si>
    <t>Súťažné podklady</t>
  </si>
  <si>
    <t>Poplatky SOZA</t>
  </si>
  <si>
    <t>Štúdie, expertízy, posudky,geodet.práce</t>
  </si>
  <si>
    <t>Poistné budov, majetku</t>
  </si>
  <si>
    <t>Prídel do sociálneho fondu</t>
  </si>
  <si>
    <t>Správne, miestne poplatky</t>
  </si>
  <si>
    <t>637005   1</t>
  </si>
  <si>
    <t>Advokátske, komerčné a právne služby(01)</t>
  </si>
  <si>
    <t>Poplatky banke</t>
  </si>
  <si>
    <t>Školenia, kurzy, semináre</t>
  </si>
  <si>
    <t>Odmena kronikárovi</t>
  </si>
  <si>
    <t>1.2</t>
  </si>
  <si>
    <t>Príspevky ZMOS, R-ZMOS, RVC...</t>
  </si>
  <si>
    <t>1.3</t>
  </si>
  <si>
    <t>637004   1</t>
  </si>
  <si>
    <t>Propagácia a reklama (01)</t>
  </si>
  <si>
    <t>1.4</t>
  </si>
  <si>
    <t>tarifný plat - kontrolorka</t>
  </si>
  <si>
    <t>1,5</t>
  </si>
  <si>
    <t>637005   2</t>
  </si>
  <si>
    <t>Auditorské služby (02)</t>
  </si>
  <si>
    <t>1,6</t>
  </si>
  <si>
    <t>Odmena poslancom OZ</t>
  </si>
  <si>
    <t>10.1</t>
  </si>
  <si>
    <t>8 b.j. č. 437 - voda</t>
  </si>
  <si>
    <t>632001 3</t>
  </si>
  <si>
    <t>9b.j. pri ZŠ - el. energia</t>
  </si>
  <si>
    <t>9b.j. pri ZŠ - voda</t>
  </si>
  <si>
    <t>632001 4</t>
  </si>
  <si>
    <t>9b.j. MŠ el. energia</t>
  </si>
  <si>
    <t>9b.j. MŠ voda,stočné</t>
  </si>
  <si>
    <t>8b.j. č. 435 - el.energia</t>
  </si>
  <si>
    <t>8 bj. Č. 435 - voda</t>
  </si>
  <si>
    <t>632001 6</t>
  </si>
  <si>
    <t>8 b.j. č. 436 - el.energia</t>
  </si>
  <si>
    <t>8b.j. č. 436 - voda</t>
  </si>
  <si>
    <t>632001 7</t>
  </si>
  <si>
    <t>8 b.j. č. 437 - el.en.</t>
  </si>
  <si>
    <t>10.2</t>
  </si>
  <si>
    <t>Splátka úrokov z úveru</t>
  </si>
  <si>
    <t>Splátky dlhodobého úveru – 2x9b.j.,3x8b.j.</t>
  </si>
  <si>
    <t>10.3</t>
  </si>
  <si>
    <t>Dolinky - nákup pozemkov</t>
  </si>
  <si>
    <t>Dolinky - geodet.práce, inžinier, činnosť</t>
  </si>
  <si>
    <t>11.2</t>
  </si>
  <si>
    <t>Stravovanie dôchodcov</t>
  </si>
  <si>
    <t>11.3.1</t>
  </si>
  <si>
    <t>642026 2</t>
  </si>
  <si>
    <t>Sociálny príspevok</t>
  </si>
  <si>
    <t>642026 4</t>
  </si>
  <si>
    <t>Príspevok pri živelných pohromách</t>
  </si>
  <si>
    <t>11.3.2</t>
  </si>
  <si>
    <t>Úrazové poistenie aktivačnej činnosti</t>
  </si>
  <si>
    <t>AČ - materiál, poistenie /111/</t>
  </si>
  <si>
    <t>2.1</t>
  </si>
  <si>
    <t>611 (111)</t>
  </si>
  <si>
    <t>Matrika-mzda+odvody+materiál</t>
  </si>
  <si>
    <t>Bežný transfer príspev. org. (SpOcÚ)</t>
  </si>
  <si>
    <t>2.5</t>
  </si>
  <si>
    <t>Dom smútku – el. energia</t>
  </si>
  <si>
    <t>DSm.-voda</t>
  </si>
  <si>
    <t>Dom smútku - interiérové vybavenie</t>
  </si>
  <si>
    <t>635006 1</t>
  </si>
  <si>
    <t>Údržba cintorína a domu smútku</t>
  </si>
  <si>
    <t>2.2.1</t>
  </si>
  <si>
    <t>MR – CD platne</t>
  </si>
  <si>
    <t>MR – údržba</t>
  </si>
  <si>
    <t>2.2.2</t>
  </si>
  <si>
    <t>Trakovicke novinky</t>
  </si>
  <si>
    <t>2.3</t>
  </si>
  <si>
    <t>632001 1</t>
  </si>
  <si>
    <t>ZS – el. energia</t>
  </si>
  <si>
    <t>632001 2</t>
  </si>
  <si>
    <t>ZS – plyn</t>
  </si>
  <si>
    <t>ZS – voda</t>
  </si>
  <si>
    <t>ZS - materiál</t>
  </si>
  <si>
    <t>ZS – údržba</t>
  </si>
  <si>
    <t>Byty ZS - voda</t>
  </si>
  <si>
    <t>Byty ZS - údržba</t>
  </si>
  <si>
    <t>2.4</t>
  </si>
  <si>
    <t>Dom služieb – plyn</t>
  </si>
  <si>
    <t>DSl. – voda</t>
  </si>
  <si>
    <t>DSl. – údržba</t>
  </si>
  <si>
    <t>3.1</t>
  </si>
  <si>
    <t>PO-údržba budovy-dohoda</t>
  </si>
  <si>
    <t>PO-hasiace prístroje</t>
  </si>
  <si>
    <t>PO-dokumentácia, publikácie</t>
  </si>
  <si>
    <t>PO-benzín</t>
  </si>
  <si>
    <t>PO-výkon požiar., bezpečnost. Technika</t>
  </si>
  <si>
    <t>PO-členský príspevok</t>
  </si>
  <si>
    <t>4.1</t>
  </si>
  <si>
    <t>Uloženie a likvidácia odpadu</t>
  </si>
  <si>
    <t>4.2</t>
  </si>
  <si>
    <t>4.3</t>
  </si>
  <si>
    <t>Monitoring a udržba rekul. Skladky</t>
  </si>
  <si>
    <t>5.1</t>
  </si>
  <si>
    <t>MK-posypový materiál</t>
  </si>
  <si>
    <t>5.2</t>
  </si>
  <si>
    <t>Údržba  MK a ciest</t>
  </si>
  <si>
    <t>6.1</t>
  </si>
  <si>
    <t>6.2</t>
  </si>
  <si>
    <t>ZŠ - knihy, materiál</t>
  </si>
  <si>
    <t>CVČ</t>
  </si>
  <si>
    <t>ZŠ športové podujatia</t>
  </si>
  <si>
    <t>7.1</t>
  </si>
  <si>
    <t>TJ – el. energia</t>
  </si>
  <si>
    <t>TJ – plyn</t>
  </si>
  <si>
    <t>TJ – voda</t>
  </si>
  <si>
    <t>TJ – príspevok</t>
  </si>
  <si>
    <t>TJ doprava športovcov</t>
  </si>
  <si>
    <t>TJ – športové podujatia</t>
  </si>
  <si>
    <t>8.1</t>
  </si>
  <si>
    <t>KD – el. energia</t>
  </si>
  <si>
    <t>632002 2</t>
  </si>
  <si>
    <t>KD – plyn</t>
  </si>
  <si>
    <t>KD – voda, stočné</t>
  </si>
  <si>
    <t>KD-vybavenie interiérových potrieb</t>
  </si>
  <si>
    <t>633006 2</t>
  </si>
  <si>
    <t>KD – materiál, náhradné diely,čist.prost., výzdoba</t>
  </si>
  <si>
    <t>KD-servisné práce</t>
  </si>
  <si>
    <t>KD – údržba</t>
  </si>
  <si>
    <t>KD - čistenie, pranie</t>
  </si>
  <si>
    <t>8.2</t>
  </si>
  <si>
    <t>Knižnica-knihy, noviny, časopisy</t>
  </si>
  <si>
    <t>8.3</t>
  </si>
  <si>
    <t>Prenájom doprav. prostriedkov na kultúr. poduj.</t>
  </si>
  <si>
    <t>KD – kultúrne podujatia</t>
  </si>
  <si>
    <t>8.4</t>
  </si>
  <si>
    <t>Dotacie z rozpočtu obce</t>
  </si>
  <si>
    <t>9.1</t>
  </si>
  <si>
    <t>VO – el. energia</t>
  </si>
  <si>
    <t>VO – údržba</t>
  </si>
  <si>
    <t>9.2</t>
  </si>
  <si>
    <t>633 006 2</t>
  </si>
  <si>
    <t>Verej. zeleň – tráva, sadenice, stromky</t>
  </si>
  <si>
    <t>635006 2</t>
  </si>
  <si>
    <t>Údržba verejnej zelene</t>
  </si>
  <si>
    <t>technicko organiz činnosť</t>
  </si>
  <si>
    <t>Rekonštrukcia VO vlastné zdroje</t>
  </si>
  <si>
    <t>717001 (111)</t>
  </si>
  <si>
    <t>Rekonštrukcia VO kapital transfer</t>
  </si>
  <si>
    <t>Pol.</t>
  </si>
  <si>
    <t>Podpol.</t>
  </si>
  <si>
    <t>Popis</t>
  </si>
  <si>
    <t>Bežné príjmy</t>
  </si>
  <si>
    <t>Daňové príjmy- z príjmov, z majetku</t>
  </si>
  <si>
    <t>003</t>
  </si>
  <si>
    <t>Výnos dane poukáz. územnej samospráve</t>
  </si>
  <si>
    <t>001 (01)</t>
  </si>
  <si>
    <t>Daň z nehnuteľností-z pozemkov FO</t>
  </si>
  <si>
    <t>002 (01)</t>
  </si>
  <si>
    <t>Daň z nehnuteľností-zo stavieb FO</t>
  </si>
  <si>
    <t>001 (02)</t>
  </si>
  <si>
    <t>Daň z nehnuteľností-z pozemkov PO</t>
  </si>
  <si>
    <t>002 (02)</t>
  </si>
  <si>
    <t>Daň z nehnuteľností-zo stavieb PO</t>
  </si>
  <si>
    <t>Daňové príjmy-dane za špecif. služby</t>
  </si>
  <si>
    <t>001</t>
  </si>
  <si>
    <t>Daň za psa</t>
  </si>
  <si>
    <t>012</t>
  </si>
  <si>
    <t>Daň za užív. verej. priestranstva</t>
  </si>
  <si>
    <t>013</t>
  </si>
  <si>
    <t>Daň za zber,prepravu a znešk. odpadu</t>
  </si>
  <si>
    <t>014</t>
  </si>
  <si>
    <t>Daň za umiestnenie jadrového zariadenia</t>
  </si>
  <si>
    <t>Daň za dobývací priestor</t>
  </si>
  <si>
    <t>Daňové príjmy SPOLU</t>
  </si>
  <si>
    <t>Nedaňové príjmy-z podnikania, majetku</t>
  </si>
  <si>
    <t>Dividendy</t>
  </si>
  <si>
    <t>002</t>
  </si>
  <si>
    <t>Príjmy z prenajatých pozemkov</t>
  </si>
  <si>
    <t>003 (01)</t>
  </si>
  <si>
    <t>Nájom budovy zdravot. Stredisko</t>
  </si>
  <si>
    <t>003 (02)</t>
  </si>
  <si>
    <t>Nájom byty zdravotné stredisko</t>
  </si>
  <si>
    <t>003 (03)</t>
  </si>
  <si>
    <t xml:space="preserve">Nájom budovy - Kvetinárstvo </t>
  </si>
  <si>
    <t>003 (04)</t>
  </si>
  <si>
    <t xml:space="preserve">Nájom budovy - Kaderníctvo </t>
  </si>
  <si>
    <t>003 (05)</t>
  </si>
  <si>
    <t>Nájom budovy - Lekáreň</t>
  </si>
  <si>
    <t>003 (06)</t>
  </si>
  <si>
    <t>KD nájom, poplatky</t>
  </si>
  <si>
    <t>003 (07)</t>
  </si>
  <si>
    <t>Nájom byty 9 b.j. č.d. 9</t>
  </si>
  <si>
    <t>003 (08)</t>
  </si>
  <si>
    <t>Nájom byty 9 b.j. č.d.432</t>
  </si>
  <si>
    <t>003 (11)</t>
  </si>
  <si>
    <t>Nájom byty 8 b.j. č.435</t>
  </si>
  <si>
    <t>003 (09)</t>
  </si>
  <si>
    <t>Nájom byty 8 b.j. č.436</t>
  </si>
  <si>
    <t>003 (10)</t>
  </si>
  <si>
    <t>Nájom byty 8 b.j.č.437</t>
  </si>
  <si>
    <t>003 (12)</t>
  </si>
  <si>
    <t>Nájom - Kozmetika</t>
  </si>
  <si>
    <t>003 (13)</t>
  </si>
  <si>
    <t>Nájom - Masážny salón</t>
  </si>
  <si>
    <t>Cintorínske poplatky-za hrob,dom sm.</t>
  </si>
  <si>
    <t>004</t>
  </si>
  <si>
    <t>Správne poplatky FO (01)</t>
  </si>
  <si>
    <t>Správne poplatky PO (02)</t>
  </si>
  <si>
    <t xml:space="preserve">ZS - Poplatky za plyn </t>
  </si>
  <si>
    <t>Poplatky za MR</t>
  </si>
  <si>
    <t>001 (03)</t>
  </si>
  <si>
    <t xml:space="preserve">ZS - poplatky za el. energiu </t>
  </si>
  <si>
    <t>001 (04)</t>
  </si>
  <si>
    <t>ZS - popl. za vodu, stočné</t>
  </si>
  <si>
    <t>001 (05)</t>
  </si>
  <si>
    <t>Kvetinárstvo voda, stočné</t>
  </si>
  <si>
    <t>001 (06)</t>
  </si>
  <si>
    <t>Kvetinárstvo - popl. za plyn</t>
  </si>
  <si>
    <t>001 (07)</t>
  </si>
  <si>
    <t>Kaderníctvo -voda, stočné</t>
  </si>
  <si>
    <t>001 (08)</t>
  </si>
  <si>
    <t>Kaderníctvo - popl. za plyn</t>
  </si>
  <si>
    <t>001 (09)</t>
  </si>
  <si>
    <t>Lekáreň - voda, stočné</t>
  </si>
  <si>
    <t>001 (10)</t>
  </si>
  <si>
    <t>Lekáreň - popl. za plyn</t>
  </si>
  <si>
    <t>001 (11)</t>
  </si>
  <si>
    <t>ZS byt voda, stočné</t>
  </si>
  <si>
    <t>001 (12)</t>
  </si>
  <si>
    <t>NB č. 9 - el. en.</t>
  </si>
  <si>
    <t>001 (13)</t>
  </si>
  <si>
    <t>NB č. 9 - voda</t>
  </si>
  <si>
    <t>001 (14)</t>
  </si>
  <si>
    <t xml:space="preserve">NB č. 432 - el. en. </t>
  </si>
  <si>
    <t>001 (15)</t>
  </si>
  <si>
    <t>NB 432 - voda</t>
  </si>
  <si>
    <t>001 (16)</t>
  </si>
  <si>
    <t>NB 435 - el. en.</t>
  </si>
  <si>
    <t>001 (17)</t>
  </si>
  <si>
    <t>NB 435 - voda</t>
  </si>
  <si>
    <t>001 (18)</t>
  </si>
  <si>
    <t>NB 436 - voda</t>
  </si>
  <si>
    <t>001 (19)</t>
  </si>
  <si>
    <t>NB 436 - el. en.</t>
  </si>
  <si>
    <t>001 (20)</t>
  </si>
  <si>
    <t>NB 437 - el. en.</t>
  </si>
  <si>
    <t>001 (21)</t>
  </si>
  <si>
    <t>NB 437 - voda</t>
  </si>
  <si>
    <t>001 (22)</t>
  </si>
  <si>
    <t>Kozmetika - voda, stočné</t>
  </si>
  <si>
    <t>001 (23)</t>
  </si>
  <si>
    <t>001 (24)</t>
  </si>
  <si>
    <t>001 (25)</t>
  </si>
  <si>
    <t>005</t>
  </si>
  <si>
    <t>Poplatky za verejnú súťaž</t>
  </si>
  <si>
    <t>Stravné dôchodci</t>
  </si>
  <si>
    <t>Poplatok za znečisťovanie ovzdušia</t>
  </si>
  <si>
    <t>Úroky z účtov finančného hospodárenia</t>
  </si>
  <si>
    <t>008</t>
  </si>
  <si>
    <t>Z výťažkov z lotérií a iných podob. hier</t>
  </si>
  <si>
    <t>Nedaňové príjmy SPOLU</t>
  </si>
  <si>
    <t>Tuzemské bežné transfery</t>
  </si>
  <si>
    <t xml:space="preserve">001 </t>
  </si>
  <si>
    <t>Transfery z Národ. Úradu práce</t>
  </si>
  <si>
    <t>Transfery obciam - výstavba</t>
  </si>
  <si>
    <t>001  (02)</t>
  </si>
  <si>
    <t>Transfery obciam -matrika</t>
  </si>
  <si>
    <t xml:space="preserve">001  (03) </t>
  </si>
  <si>
    <t>Transfery obciam-školstvo</t>
  </si>
  <si>
    <t>Transfery obciam - životné prostredie</t>
  </si>
  <si>
    <t>Recyklačný fond</t>
  </si>
  <si>
    <t xml:space="preserve"> </t>
  </si>
  <si>
    <t>Transfery SPOLU</t>
  </si>
  <si>
    <t>BEŽNÝ ROZPOČET SPOLU</t>
  </si>
  <si>
    <t>KAPITÁLOVÝ ROZPOČET SPOLU</t>
  </si>
  <si>
    <t>Finančné operácie</t>
  </si>
  <si>
    <t>Prevod prostriedkov z rezervného fondu</t>
  </si>
  <si>
    <t>FINANČNÉ OPERÁCIE SPOLU</t>
  </si>
  <si>
    <t>ROZPOČTOVANÉ PRÍJMY OBCE</t>
  </si>
  <si>
    <t>Vlastné príjmy RO s právnou subj.</t>
  </si>
  <si>
    <t>PRÍJMY SPOLU</t>
  </si>
  <si>
    <t>REKAPITULÁCIA PRÍJMOV</t>
  </si>
  <si>
    <t>Kapitálové príjmy</t>
  </si>
  <si>
    <t>Príjmové finančné operácie</t>
  </si>
  <si>
    <t>Rozpočtované PRÍJMY OBCE SPOLU</t>
  </si>
  <si>
    <t>Vlastné príjmy RO s práv. subjektiv.</t>
  </si>
  <si>
    <t>Ambulancia masáže - popl. plyn</t>
  </si>
  <si>
    <t>Ambulancia masáže-voda, stočné</t>
  </si>
  <si>
    <t>Ambulanica masáže - popl. el. energia</t>
  </si>
  <si>
    <t>Kapitálový transfer - rekonštrukcia VO</t>
  </si>
  <si>
    <t>REKAPITULÁCIA VÝDAVKOV</t>
  </si>
  <si>
    <t>Bežné výdavky</t>
  </si>
  <si>
    <t>Kapitálové výdavky</t>
  </si>
  <si>
    <t>Rozpočtované VÝDAVKY SPOLU</t>
  </si>
  <si>
    <t>Nerozpočtované VÝDAVKY RO SPOLU:</t>
  </si>
  <si>
    <t>VÝDAVKY SPOLU</t>
  </si>
  <si>
    <t>Externý managment + verejné obstarav</t>
  </si>
  <si>
    <t>Kanalizácia dokončenie</t>
  </si>
  <si>
    <t>Prenesené kompetencie základná škola</t>
  </si>
  <si>
    <t>Originálne kompetencie základná škola</t>
  </si>
  <si>
    <t>Vlastné zdroje základná škola</t>
  </si>
  <si>
    <t xml:space="preserve">Bežný transfer príspev. Org. (SpOcÚ) </t>
  </si>
  <si>
    <t>Výdavky rozpočtované spolu</t>
  </si>
  <si>
    <t>Kapitálový Transfer -kanalizácia</t>
  </si>
  <si>
    <t xml:space="preserve">Cesta + chod Nový obvod </t>
  </si>
  <si>
    <t xml:space="preserve">Rekonštrukcia MŠ -okná </t>
  </si>
  <si>
    <t>Transfery obciam - hlásenie pobytu občan.</t>
  </si>
  <si>
    <t>Transfer ZŠ</t>
  </si>
  <si>
    <t xml:space="preserve">spolu výdavky </t>
  </si>
  <si>
    <t>Zberný dvor - realizácia</t>
  </si>
  <si>
    <t>6,1</t>
  </si>
  <si>
    <t>1,1</t>
  </si>
  <si>
    <t xml:space="preserve">Kopírka </t>
  </si>
  <si>
    <t>TJ -  nákup pozemkov</t>
  </si>
  <si>
    <t>Dotácia NDS</t>
  </si>
  <si>
    <t>001 (27)</t>
  </si>
  <si>
    <t xml:space="preserve">Posilňovňa </t>
  </si>
  <si>
    <t>Obec. Kanalizácia -za dudváhom údržba</t>
  </si>
  <si>
    <t>Kapitálový tranr -rekonštrukcia MŠ</t>
  </si>
  <si>
    <t>Kurty</t>
  </si>
  <si>
    <t>Tenisové kurty</t>
  </si>
  <si>
    <t xml:space="preserve">Rekonštrukcia MŠ -5% okná </t>
  </si>
  <si>
    <t>TJ - materiál+ oprava</t>
  </si>
  <si>
    <t>Chodníky Hl ulica</t>
  </si>
  <si>
    <t xml:space="preserve"> dohody</t>
  </si>
  <si>
    <t>Odmeny,</t>
  </si>
  <si>
    <t>Dolinky- oplotenie+real</t>
  </si>
  <si>
    <t>Ihrisko ZŠ</t>
  </si>
  <si>
    <t xml:space="preserve">cestovne automobil - výdavky </t>
  </si>
  <si>
    <t>001 (28)</t>
  </si>
  <si>
    <t>Dotácia  rekonštrukcia TJ</t>
  </si>
  <si>
    <t>zmena  -</t>
  </si>
  <si>
    <t>1 úprava</t>
  </si>
  <si>
    <t>zmena</t>
  </si>
  <si>
    <t>Obec. Kanalizácia - dolný koniec</t>
  </si>
  <si>
    <t>zvesené.     06.2013</t>
  </si>
  <si>
    <r>
      <t xml:space="preserve">                </t>
    </r>
    <r>
      <rPr>
        <b/>
        <sz val="12"/>
        <rFont val="Times New Roman"/>
        <family val="1"/>
      </rPr>
      <t xml:space="preserve">    ROZPOČET PRÍJMOV NA ROKY 2013 </t>
    </r>
  </si>
  <si>
    <r>
      <t xml:space="preserve">                         </t>
    </r>
    <r>
      <rPr>
        <b/>
        <sz val="12"/>
        <rFont val="Times New Roman"/>
        <family val="1"/>
      </rPr>
      <t>ROZPOČET VÝDAVKOV NA ROKY 2013</t>
    </r>
  </si>
  <si>
    <t>Rozpočet na rok 2013  1 úprava</t>
  </si>
  <si>
    <t>Údržba  oplotenia MK a ciest</t>
  </si>
  <si>
    <t>Schválené Uznesením obecného zastupiteľstva  č 32/ 2013 zo dňa    25.06.2013</t>
  </si>
  <si>
    <t>vyvesené :    27.06.2013</t>
  </si>
  <si>
    <t>Schválené Uznesením obecného zastupiteľstva  č 32/ 2013 zo dňa   25.06.2013</t>
  </si>
  <si>
    <t>vyvesené : 27.06.2013</t>
  </si>
  <si>
    <t>Schválené Uznesením obecného zastupiteľstva  č  32/2013 zo dňa 25.06.2013</t>
  </si>
  <si>
    <t>vyvesené: 25 .06.2013</t>
  </si>
  <si>
    <t>zvesené.     17.7.2013</t>
  </si>
  <si>
    <t>zvesené:    17.7.2013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</si>
</sst>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Arial CE"/>
      <family val="2"/>
    </font>
    <font>
      <b/>
      <sz val="12"/>
      <color indexed="6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4" fillId="0" borderId="10" xfId="44" applyFont="1" applyFill="1" applyBorder="1" applyAlignment="1">
      <alignment horizontal="justify" vertical="top" wrapText="1"/>
      <protection/>
    </xf>
    <xf numFmtId="3" fontId="24" fillId="0" borderId="10" xfId="44" applyNumberFormat="1" applyFont="1" applyFill="1" applyBorder="1" applyAlignment="1">
      <alignment horizontal="justify" vertical="top" wrapText="1"/>
      <protection/>
    </xf>
    <xf numFmtId="0" fontId="1" fillId="0" borderId="0" xfId="45">
      <alignment/>
      <protection/>
    </xf>
    <xf numFmtId="0" fontId="20" fillId="0" borderId="0" xfId="45" applyFont="1">
      <alignment/>
      <protection/>
    </xf>
    <xf numFmtId="0" fontId="19" fillId="0" borderId="11" xfId="45" applyFont="1" applyBorder="1" applyAlignment="1">
      <alignment vertical="top" wrapText="1"/>
      <protection/>
    </xf>
    <xf numFmtId="0" fontId="19" fillId="19" borderId="12" xfId="45" applyFont="1" applyFill="1" applyBorder="1" applyAlignment="1">
      <alignment vertical="top" wrapText="1"/>
      <protection/>
    </xf>
    <xf numFmtId="0" fontId="19" fillId="19" borderId="13" xfId="45" applyFont="1" applyFill="1" applyBorder="1" applyAlignment="1">
      <alignment vertical="top" wrapText="1"/>
      <protection/>
    </xf>
    <xf numFmtId="0" fontId="19" fillId="0" borderId="14" xfId="45" applyFont="1" applyBorder="1" applyAlignment="1">
      <alignment vertical="top" wrapText="1"/>
      <protection/>
    </xf>
    <xf numFmtId="0" fontId="19" fillId="0" borderId="15" xfId="45" applyFont="1" applyBorder="1" applyAlignment="1">
      <alignment vertical="top" wrapText="1"/>
      <protection/>
    </xf>
    <xf numFmtId="0" fontId="24" fillId="0" borderId="10" xfId="45" applyFont="1" applyBorder="1" applyAlignment="1">
      <alignment horizontal="justify" vertical="top" wrapText="1"/>
      <protection/>
    </xf>
    <xf numFmtId="49" fontId="24" fillId="0" borderId="10" xfId="45" applyNumberFormat="1" applyFont="1" applyBorder="1" applyAlignment="1">
      <alignment horizontal="justify" vertical="top" wrapText="1"/>
      <protection/>
    </xf>
    <xf numFmtId="0" fontId="24" fillId="0" borderId="11" xfId="45" applyFont="1" applyBorder="1" applyAlignment="1">
      <alignment horizontal="justify" vertical="top" wrapText="1"/>
      <protection/>
    </xf>
    <xf numFmtId="49" fontId="24" fillId="0" borderId="11" xfId="45" applyNumberFormat="1" applyFont="1" applyBorder="1" applyAlignment="1">
      <alignment horizontal="justify" vertical="top" wrapText="1"/>
      <protection/>
    </xf>
    <xf numFmtId="0" fontId="24" fillId="0" borderId="12" xfId="45" applyFont="1" applyBorder="1" applyAlignment="1">
      <alignment horizontal="justify" vertical="top" wrapText="1"/>
      <protection/>
    </xf>
    <xf numFmtId="49" fontId="24" fillId="0" borderId="13" xfId="45" applyNumberFormat="1" applyFont="1" applyBorder="1" applyAlignment="1">
      <alignment horizontal="justify" vertical="top" wrapText="1"/>
      <protection/>
    </xf>
    <xf numFmtId="0" fontId="19" fillId="0" borderId="13" xfId="45" applyFont="1" applyBorder="1" applyAlignment="1">
      <alignment horizontal="justify" vertical="top" wrapText="1"/>
      <protection/>
    </xf>
    <xf numFmtId="0" fontId="24" fillId="0" borderId="16" xfId="45" applyFont="1" applyBorder="1" applyAlignment="1">
      <alignment horizontal="justify" vertical="top" wrapText="1"/>
      <protection/>
    </xf>
    <xf numFmtId="49" fontId="24" fillId="0" borderId="16" xfId="45" applyNumberFormat="1" applyFont="1" applyBorder="1" applyAlignment="1">
      <alignment horizontal="justify" vertical="top" wrapText="1"/>
      <protection/>
    </xf>
    <xf numFmtId="0" fontId="24" fillId="0" borderId="10" xfId="45" applyFont="1" applyBorder="1" applyAlignment="1">
      <alignment horizontal="justify" vertical="top" wrapText="1"/>
      <protection/>
    </xf>
    <xf numFmtId="49" fontId="24" fillId="0" borderId="10" xfId="45" applyNumberFormat="1" applyFont="1" applyBorder="1" applyAlignment="1">
      <alignment horizontal="justify" vertical="top" wrapText="1"/>
      <protection/>
    </xf>
    <xf numFmtId="0" fontId="24" fillId="0" borderId="10" xfId="45" applyFont="1" applyBorder="1" applyAlignment="1">
      <alignment horizontal="left" vertical="top" wrapText="1"/>
      <protection/>
    </xf>
    <xf numFmtId="49" fontId="24" fillId="0" borderId="10" xfId="45" applyNumberFormat="1" applyFont="1" applyBorder="1" applyAlignment="1">
      <alignment horizontal="left" vertical="top" wrapText="1"/>
      <protection/>
    </xf>
    <xf numFmtId="0" fontId="24" fillId="0" borderId="11" xfId="45" applyFont="1" applyBorder="1" applyAlignment="1">
      <alignment horizontal="left" vertical="top" wrapText="1"/>
      <protection/>
    </xf>
    <xf numFmtId="0" fontId="24" fillId="17" borderId="17" xfId="45" applyFont="1" applyFill="1" applyBorder="1" applyAlignment="1">
      <alignment horizontal="left" vertical="top" wrapText="1"/>
      <protection/>
    </xf>
    <xf numFmtId="49" fontId="24" fillId="17" borderId="10" xfId="45" applyNumberFormat="1" applyFont="1" applyFill="1" applyBorder="1" applyAlignment="1">
      <alignment horizontal="justify" vertical="top" wrapText="1"/>
      <protection/>
    </xf>
    <xf numFmtId="0" fontId="24" fillId="0" borderId="17" xfId="45" applyFont="1" applyFill="1" applyBorder="1" applyAlignment="1">
      <alignment horizontal="left" vertical="top" wrapText="1"/>
      <protection/>
    </xf>
    <xf numFmtId="49" fontId="24" fillId="0" borderId="10" xfId="45" applyNumberFormat="1" applyFont="1" applyFill="1" applyBorder="1" applyAlignment="1">
      <alignment horizontal="justify" vertical="top" wrapText="1"/>
      <protection/>
    </xf>
    <xf numFmtId="0" fontId="24" fillId="24" borderId="17" xfId="45" applyFont="1" applyFill="1" applyBorder="1" applyAlignment="1">
      <alignment horizontal="left" vertical="top" wrapText="1"/>
      <protection/>
    </xf>
    <xf numFmtId="3" fontId="24" fillId="0" borderId="17" xfId="45" applyNumberFormat="1" applyFont="1" applyBorder="1" applyAlignment="1">
      <alignment horizontal="left" vertical="top" wrapText="1"/>
      <protection/>
    </xf>
    <xf numFmtId="3" fontId="24" fillId="17" borderId="17" xfId="45" applyNumberFormat="1" applyFont="1" applyFill="1" applyBorder="1" applyAlignment="1">
      <alignment horizontal="left" vertical="top" wrapText="1"/>
      <protection/>
    </xf>
    <xf numFmtId="2" fontId="19" fillId="25" borderId="18" xfId="45" applyNumberFormat="1" applyFont="1" applyFill="1" applyBorder="1" applyAlignment="1">
      <alignment horizontal="justify" vertical="top" wrapText="1"/>
      <protection/>
    </xf>
    <xf numFmtId="0" fontId="28" fillId="0" borderId="0" xfId="45" applyFont="1" applyBorder="1" applyAlignment="1">
      <alignment horizontal="center" vertical="top" wrapText="1"/>
      <protection/>
    </xf>
    <xf numFmtId="3" fontId="29" fillId="0" borderId="0" xfId="45" applyNumberFormat="1" applyFont="1" applyBorder="1">
      <alignment/>
      <protection/>
    </xf>
    <xf numFmtId="0" fontId="19" fillId="0" borderId="19" xfId="45" applyFont="1" applyBorder="1" applyAlignment="1">
      <alignment horizontal="justify" vertical="top" wrapText="1"/>
      <protection/>
    </xf>
    <xf numFmtId="0" fontId="19" fillId="0" borderId="17" xfId="45" applyFont="1" applyBorder="1" applyAlignment="1">
      <alignment horizontal="justify" vertical="top" wrapText="1"/>
      <protection/>
    </xf>
    <xf numFmtId="0" fontId="19" fillId="19" borderId="17" xfId="45" applyFont="1" applyFill="1" applyBorder="1" applyAlignment="1">
      <alignment horizontal="justify" vertical="top" wrapText="1"/>
      <protection/>
    </xf>
    <xf numFmtId="0" fontId="19" fillId="26" borderId="17" xfId="45" applyFont="1" applyFill="1" applyBorder="1" applyAlignment="1">
      <alignment horizontal="justify" vertical="top" wrapText="1"/>
      <protection/>
    </xf>
    <xf numFmtId="0" fontId="30" fillId="25" borderId="20" xfId="45" applyFont="1" applyFill="1" applyBorder="1" applyAlignment="1">
      <alignment horizontal="justify" vertical="top" wrapText="1"/>
      <protection/>
    </xf>
    <xf numFmtId="0" fontId="1" fillId="0" borderId="0" xfId="46">
      <alignment/>
      <protection/>
    </xf>
    <xf numFmtId="0" fontId="29" fillId="0" borderId="0" xfId="46" applyFont="1">
      <alignment/>
      <protection/>
    </xf>
    <xf numFmtId="3" fontId="20" fillId="0" borderId="10" xfId="46" applyNumberFormat="1" applyFont="1" applyBorder="1">
      <alignment/>
      <protection/>
    </xf>
    <xf numFmtId="3" fontId="20" fillId="19" borderId="10" xfId="46" applyNumberFormat="1" applyFont="1" applyFill="1" applyBorder="1">
      <alignment/>
      <protection/>
    </xf>
    <xf numFmtId="3" fontId="25" fillId="17" borderId="10" xfId="46" applyNumberFormat="1" applyFont="1" applyFill="1" applyBorder="1">
      <alignment/>
      <protection/>
    </xf>
    <xf numFmtId="3" fontId="30" fillId="25" borderId="18" xfId="46" applyNumberFormat="1" applyFont="1" applyFill="1" applyBorder="1">
      <alignment/>
      <protection/>
    </xf>
    <xf numFmtId="3" fontId="30" fillId="25" borderId="21" xfId="46" applyNumberFormat="1" applyFont="1" applyFill="1" applyBorder="1">
      <alignment/>
      <protection/>
    </xf>
    <xf numFmtId="0" fontId="0" fillId="0" borderId="0" xfId="0" applyBorder="1" applyAlignment="1">
      <alignment/>
    </xf>
    <xf numFmtId="3" fontId="19" fillId="0" borderId="0" xfId="44" applyNumberFormat="1" applyFont="1" applyFill="1" applyBorder="1" applyAlignment="1">
      <alignment horizontal="right" vertical="top" wrapText="1"/>
      <protection/>
    </xf>
    <xf numFmtId="0" fontId="29" fillId="0" borderId="0" xfId="46" applyFont="1" applyAlignment="1">
      <alignment horizontal="left"/>
      <protection/>
    </xf>
    <xf numFmtId="0" fontId="19" fillId="24" borderId="0" xfId="45" applyFont="1" applyFill="1" applyBorder="1" applyAlignment="1">
      <alignment horizontal="justify" vertical="top" wrapText="1"/>
      <protection/>
    </xf>
    <xf numFmtId="0" fontId="30" fillId="24" borderId="0" xfId="45" applyFont="1" applyFill="1" applyBorder="1" applyAlignment="1">
      <alignment horizontal="justify" vertical="top" wrapText="1"/>
      <protection/>
    </xf>
    <xf numFmtId="0" fontId="20" fillId="0" borderId="19" xfId="46" applyFont="1" applyBorder="1">
      <alignment/>
      <protection/>
    </xf>
    <xf numFmtId="3" fontId="20" fillId="0" borderId="22" xfId="46" applyNumberFormat="1" applyFont="1" applyBorder="1">
      <alignment/>
      <protection/>
    </xf>
    <xf numFmtId="3" fontId="20" fillId="0" borderId="23" xfId="46" applyNumberFormat="1" applyFont="1" applyBorder="1">
      <alignment/>
      <protection/>
    </xf>
    <xf numFmtId="0" fontId="20" fillId="0" borderId="17" xfId="46" applyFont="1" applyBorder="1">
      <alignment/>
      <protection/>
    </xf>
    <xf numFmtId="3" fontId="20" fillId="0" borderId="24" xfId="46" applyNumberFormat="1" applyFont="1" applyBorder="1">
      <alignment/>
      <protection/>
    </xf>
    <xf numFmtId="0" fontId="20" fillId="19" borderId="17" xfId="46" applyFont="1" applyFill="1" applyBorder="1">
      <alignment/>
      <protection/>
    </xf>
    <xf numFmtId="3" fontId="20" fillId="19" borderId="24" xfId="46" applyNumberFormat="1" applyFont="1" applyFill="1" applyBorder="1">
      <alignment/>
      <protection/>
    </xf>
    <xf numFmtId="0" fontId="25" fillId="17" borderId="17" xfId="46" applyFont="1" applyFill="1" applyBorder="1">
      <alignment/>
      <protection/>
    </xf>
    <xf numFmtId="3" fontId="25" fillId="17" borderId="24" xfId="46" applyNumberFormat="1" applyFont="1" applyFill="1" applyBorder="1">
      <alignment/>
      <protection/>
    </xf>
    <xf numFmtId="0" fontId="30" fillId="25" borderId="20" xfId="46" applyFont="1" applyFill="1" applyBorder="1">
      <alignment/>
      <protection/>
    </xf>
    <xf numFmtId="0" fontId="20" fillId="0" borderId="0" xfId="46" applyFont="1" applyBorder="1">
      <alignment/>
      <protection/>
    </xf>
    <xf numFmtId="0" fontId="20" fillId="0" borderId="20" xfId="46" applyFont="1" applyBorder="1">
      <alignment/>
      <protection/>
    </xf>
    <xf numFmtId="0" fontId="24" fillId="24" borderId="10" xfId="45" applyFont="1" applyFill="1" applyBorder="1" applyAlignment="1">
      <alignment horizontal="justify" vertical="top" wrapText="1"/>
      <protection/>
    </xf>
    <xf numFmtId="49" fontId="24" fillId="24" borderId="10" xfId="45" applyNumberFormat="1" applyFont="1" applyFill="1" applyBorder="1" applyAlignment="1">
      <alignment horizontal="justify" vertical="top" wrapText="1"/>
      <protection/>
    </xf>
    <xf numFmtId="0" fontId="24" fillId="24" borderId="10" xfId="45" applyFont="1" applyFill="1" applyBorder="1" applyAlignment="1">
      <alignment horizontal="left" vertical="top" wrapText="1"/>
      <protection/>
    </xf>
    <xf numFmtId="49" fontId="24" fillId="24" borderId="10" xfId="45" applyNumberFormat="1" applyFont="1" applyFill="1" applyBorder="1" applyAlignment="1">
      <alignment horizontal="justify" vertical="top" wrapText="1"/>
      <protection/>
    </xf>
    <xf numFmtId="0" fontId="24" fillId="24" borderId="19" xfId="45" applyFont="1" applyFill="1" applyBorder="1" applyAlignment="1">
      <alignment horizontal="left" vertical="top" wrapText="1"/>
      <protection/>
    </xf>
    <xf numFmtId="49" fontId="24" fillId="24" borderId="22" xfId="45" applyNumberFormat="1" applyFont="1" applyFill="1" applyBorder="1" applyAlignment="1">
      <alignment horizontal="justify" vertical="top" wrapText="1"/>
      <protection/>
    </xf>
    <xf numFmtId="3" fontId="24" fillId="24" borderId="17" xfId="45" applyNumberFormat="1" applyFont="1" applyFill="1" applyBorder="1" applyAlignment="1">
      <alignment horizontal="left" vertical="top" wrapText="1"/>
      <protection/>
    </xf>
    <xf numFmtId="0" fontId="1" fillId="0" borderId="0" xfId="46" applyFont="1">
      <alignment/>
      <protection/>
    </xf>
    <xf numFmtId="0" fontId="21" fillId="0" borderId="0" xfId="44" applyFont="1" applyFill="1">
      <alignment/>
      <protection/>
    </xf>
    <xf numFmtId="0" fontId="0" fillId="0" borderId="0" xfId="0" applyFill="1" applyAlignment="1">
      <alignment/>
    </xf>
    <xf numFmtId="0" fontId="29" fillId="0" borderId="0" xfId="46" applyFont="1" applyFill="1" applyAlignment="1">
      <alignment horizontal="right"/>
      <protection/>
    </xf>
    <xf numFmtId="3" fontId="0" fillId="0" borderId="0" xfId="0" applyNumberFormat="1" applyFill="1" applyAlignment="1">
      <alignment/>
    </xf>
    <xf numFmtId="0" fontId="27" fillId="0" borderId="0" xfId="44" applyFont="1" applyBorder="1" applyAlignment="1">
      <alignment horizontal="justify" vertical="top" wrapText="1"/>
      <protection/>
    </xf>
    <xf numFmtId="0" fontId="24" fillId="0" borderId="0" xfId="44" applyFont="1" applyBorder="1" applyAlignment="1">
      <alignment horizontal="justify" vertical="top" wrapText="1"/>
      <protection/>
    </xf>
    <xf numFmtId="0" fontId="19" fillId="0" borderId="0" xfId="44" applyFont="1" applyBorder="1" applyAlignment="1">
      <alignment horizontal="justify" vertical="top" wrapText="1"/>
      <protection/>
    </xf>
    <xf numFmtId="0" fontId="20" fillId="0" borderId="12" xfId="44" applyFont="1" applyFill="1" applyBorder="1" applyAlignment="1">
      <alignment horizontal="justify" vertical="top" wrapText="1"/>
      <protection/>
    </xf>
    <xf numFmtId="0" fontId="20" fillId="0" borderId="12" xfId="44" applyFont="1" applyFill="1" applyBorder="1" applyAlignment="1">
      <alignment horizontal="justify" vertical="top" wrapText="1"/>
      <protection/>
    </xf>
    <xf numFmtId="3" fontId="20" fillId="0" borderId="25" xfId="44" applyNumberFormat="1" applyFont="1" applyFill="1" applyBorder="1" applyAlignment="1">
      <alignment horizontal="right" vertical="top" wrapText="1"/>
      <protection/>
    </xf>
    <xf numFmtId="3" fontId="19" fillId="0" borderId="25" xfId="44" applyNumberFormat="1" applyFont="1" applyFill="1" applyBorder="1" applyAlignment="1">
      <alignment horizontal="right" vertical="top" wrapText="1"/>
      <protection/>
    </xf>
    <xf numFmtId="3" fontId="19" fillId="0" borderId="25" xfId="44" applyNumberFormat="1" applyFont="1" applyFill="1" applyBorder="1" applyAlignment="1">
      <alignment horizontal="right" vertical="top" wrapText="1"/>
      <protection/>
    </xf>
    <xf numFmtId="3" fontId="20" fillId="0" borderId="25" xfId="44" applyNumberFormat="1" applyFont="1" applyFill="1" applyBorder="1" applyAlignment="1">
      <alignment horizontal="right" vertical="top" wrapText="1"/>
      <protection/>
    </xf>
    <xf numFmtId="3" fontId="31" fillId="0" borderId="25" xfId="44" applyNumberFormat="1" applyFont="1" applyFill="1" applyBorder="1" applyAlignment="1">
      <alignment horizontal="right" vertical="top" wrapText="1"/>
      <protection/>
    </xf>
    <xf numFmtId="3" fontId="20" fillId="0" borderId="25" xfId="44" applyNumberFormat="1" applyFont="1" applyFill="1" applyBorder="1" applyAlignment="1">
      <alignment horizontal="right" wrapText="1"/>
      <protection/>
    </xf>
    <xf numFmtId="3" fontId="19" fillId="0" borderId="25" xfId="44" applyNumberFormat="1" applyFont="1" applyFill="1" applyBorder="1" applyAlignment="1">
      <alignment horizontal="right" wrapText="1"/>
      <protection/>
    </xf>
    <xf numFmtId="3" fontId="19" fillId="0" borderId="26" xfId="44" applyNumberFormat="1" applyFont="1" applyFill="1" applyBorder="1" applyAlignment="1">
      <alignment horizontal="right" vertical="top" wrapText="1"/>
      <protection/>
    </xf>
    <xf numFmtId="0" fontId="19" fillId="0" borderId="27" xfId="45" applyFont="1" applyBorder="1" applyAlignment="1">
      <alignment vertical="top" wrapText="1"/>
      <protection/>
    </xf>
    <xf numFmtId="0" fontId="20" fillId="0" borderId="12" xfId="45" applyFont="1" applyBorder="1" applyAlignment="1">
      <alignment horizontal="justify" vertical="top" wrapText="1"/>
      <protection/>
    </xf>
    <xf numFmtId="0" fontId="20" fillId="0" borderId="27" xfId="45" applyFont="1" applyBorder="1" applyAlignment="1">
      <alignment horizontal="justify" vertical="top" wrapText="1"/>
      <protection/>
    </xf>
    <xf numFmtId="0" fontId="20" fillId="0" borderId="14" xfId="45" applyFont="1" applyBorder="1" applyAlignment="1">
      <alignment horizontal="justify" vertical="top" wrapText="1"/>
      <protection/>
    </xf>
    <xf numFmtId="0" fontId="20" fillId="0" borderId="12" xfId="45" applyFont="1" applyBorder="1" applyAlignment="1">
      <alignment horizontal="justify" vertical="top" wrapText="1"/>
      <protection/>
    </xf>
    <xf numFmtId="0" fontId="19" fillId="24" borderId="12" xfId="45" applyFont="1" applyFill="1" applyBorder="1" applyAlignment="1">
      <alignment horizontal="justify" vertical="top" wrapText="1"/>
      <protection/>
    </xf>
    <xf numFmtId="0" fontId="19" fillId="0" borderId="12" xfId="45" applyFont="1" applyBorder="1" applyAlignment="1">
      <alignment horizontal="justify" vertical="top" wrapText="1"/>
      <protection/>
    </xf>
    <xf numFmtId="0" fontId="20" fillId="0" borderId="12" xfId="45" applyFont="1" applyBorder="1" applyAlignment="1">
      <alignment vertical="top" wrapText="1"/>
      <protection/>
    </xf>
    <xf numFmtId="0" fontId="19" fillId="24" borderId="28" xfId="45" applyFont="1" applyFill="1" applyBorder="1" applyAlignment="1">
      <alignment horizontal="justify" vertical="top" wrapText="1"/>
      <protection/>
    </xf>
    <xf numFmtId="0" fontId="19" fillId="17" borderId="12" xfId="45" applyFont="1" applyFill="1" applyBorder="1" applyAlignment="1">
      <alignment horizontal="justify" vertical="top" wrapText="1"/>
      <protection/>
    </xf>
    <xf numFmtId="0" fontId="20" fillId="0" borderId="12" xfId="45" applyFont="1" applyFill="1" applyBorder="1" applyAlignment="1">
      <alignment horizontal="justify" vertical="top" wrapText="1"/>
      <protection/>
    </xf>
    <xf numFmtId="0" fontId="19" fillId="0" borderId="12" xfId="45" applyFont="1" applyBorder="1" applyAlignment="1">
      <alignment horizontal="justify" vertical="top" wrapText="1"/>
      <protection/>
    </xf>
    <xf numFmtId="0" fontId="19" fillId="17" borderId="12" xfId="45" applyFont="1" applyFill="1" applyBorder="1" applyAlignment="1">
      <alignment horizontal="justify" vertical="top" wrapText="1"/>
      <protection/>
    </xf>
    <xf numFmtId="0" fontId="19" fillId="25" borderId="29" xfId="45" applyFont="1" applyFill="1" applyBorder="1" applyAlignment="1">
      <alignment horizontal="justify" vertical="top" wrapText="1"/>
      <protection/>
    </xf>
    <xf numFmtId="3" fontId="31" fillId="0" borderId="25" xfId="44" applyNumberFormat="1" applyFont="1" applyFill="1" applyBorder="1" applyAlignment="1">
      <alignment horizontal="right" wrapText="1"/>
      <protection/>
    </xf>
    <xf numFmtId="3" fontId="32" fillId="0" borderId="25" xfId="44" applyNumberFormat="1" applyFont="1" applyFill="1" applyBorder="1" applyAlignment="1">
      <alignment horizontal="right" vertical="top" wrapText="1"/>
      <protection/>
    </xf>
    <xf numFmtId="3" fontId="31" fillId="0" borderId="25" xfId="44" applyNumberFormat="1" applyFont="1" applyFill="1" applyBorder="1" applyAlignment="1">
      <alignment horizontal="right" vertical="top" wrapText="1"/>
      <protection/>
    </xf>
    <xf numFmtId="49" fontId="25" fillId="0" borderId="17" xfId="44" applyNumberFormat="1" applyFont="1" applyFill="1" applyBorder="1">
      <alignment/>
      <protection/>
    </xf>
    <xf numFmtId="49" fontId="23" fillId="0" borderId="17" xfId="44" applyNumberFormat="1" applyFont="1" applyFill="1" applyBorder="1">
      <alignment/>
      <protection/>
    </xf>
    <xf numFmtId="3" fontId="24" fillId="0" borderId="10" xfId="44" applyNumberFormat="1" applyFont="1" applyFill="1" applyBorder="1" applyAlignment="1">
      <alignment horizontal="left" vertical="top" wrapText="1"/>
      <protection/>
    </xf>
    <xf numFmtId="0" fontId="20" fillId="0" borderId="12" xfId="44" applyFont="1" applyFill="1" applyBorder="1" applyAlignment="1">
      <alignment vertical="top" wrapText="1"/>
      <protection/>
    </xf>
    <xf numFmtId="3" fontId="20" fillId="0" borderId="22" xfId="46" applyNumberFormat="1" applyFont="1" applyFill="1" applyBorder="1">
      <alignment/>
      <protection/>
    </xf>
    <xf numFmtId="3" fontId="20" fillId="0" borderId="10" xfId="46" applyNumberFormat="1" applyFont="1" applyFill="1" applyBorder="1">
      <alignment/>
      <protection/>
    </xf>
    <xf numFmtId="3" fontId="20" fillId="0" borderId="18" xfId="46" applyNumberFormat="1" applyFont="1" applyFill="1" applyBorder="1">
      <alignment/>
      <protection/>
    </xf>
    <xf numFmtId="0" fontId="10" fillId="0" borderId="0" xfId="44" applyFont="1">
      <alignment/>
      <protection/>
    </xf>
    <xf numFmtId="14" fontId="1" fillId="0" borderId="0" xfId="44" applyNumberFormat="1" applyFill="1">
      <alignment/>
      <protection/>
    </xf>
    <xf numFmtId="3" fontId="0" fillId="0" borderId="0" xfId="0" applyNumberFormat="1" applyAlignment="1">
      <alignment/>
    </xf>
    <xf numFmtId="3" fontId="33" fillId="0" borderId="25" xfId="0" applyNumberFormat="1" applyFont="1" applyFill="1" applyBorder="1" applyAlignment="1">
      <alignment/>
    </xf>
    <xf numFmtId="3" fontId="20" fillId="0" borderId="0" xfId="44" applyNumberFormat="1" applyFont="1" applyFill="1" applyBorder="1" applyAlignment="1">
      <alignment horizontal="right" vertical="top" wrapText="1"/>
      <protection/>
    </xf>
    <xf numFmtId="3" fontId="20" fillId="0" borderId="0" xfId="44" applyNumberFormat="1" applyFont="1" applyFill="1" applyBorder="1" applyAlignment="1">
      <alignment horizontal="right" vertical="top" wrapText="1"/>
      <protection/>
    </xf>
    <xf numFmtId="3" fontId="20" fillId="0" borderId="0" xfId="46" applyNumberFormat="1" applyFont="1" applyFill="1" applyBorder="1">
      <alignment/>
      <protection/>
    </xf>
    <xf numFmtId="0" fontId="1" fillId="0" borderId="0" xfId="44" applyFill="1">
      <alignment/>
      <protection/>
    </xf>
    <xf numFmtId="0" fontId="18" fillId="0" borderId="0" xfId="44" applyFont="1" applyFill="1">
      <alignment/>
      <protection/>
    </xf>
    <xf numFmtId="0" fontId="10" fillId="0" borderId="0" xfId="44" applyFont="1" applyFill="1">
      <alignment/>
      <protection/>
    </xf>
    <xf numFmtId="0" fontId="20" fillId="0" borderId="0" xfId="44" applyFont="1" applyFill="1">
      <alignment/>
      <protection/>
    </xf>
    <xf numFmtId="0" fontId="22" fillId="0" borderId="0" xfId="44" applyFont="1" applyFill="1">
      <alignment/>
      <protection/>
    </xf>
    <xf numFmtId="49" fontId="23" fillId="0" borderId="19" xfId="44" applyNumberFormat="1" applyFont="1" applyFill="1" applyBorder="1">
      <alignment/>
      <protection/>
    </xf>
    <xf numFmtId="0" fontId="24" fillId="0" borderId="22" xfId="44" applyFont="1" applyFill="1" applyBorder="1" applyAlignment="1">
      <alignment horizontal="justify" vertical="top" wrapText="1"/>
      <protection/>
    </xf>
    <xf numFmtId="0" fontId="20" fillId="0" borderId="28" xfId="44" applyFont="1" applyFill="1" applyBorder="1" applyAlignment="1">
      <alignment horizontal="justify" vertical="top" wrapText="1"/>
      <protection/>
    </xf>
    <xf numFmtId="0" fontId="24" fillId="0" borderId="16" xfId="44" applyFont="1" applyFill="1" applyBorder="1" applyAlignment="1">
      <alignment horizontal="justify" vertical="top" wrapText="1"/>
      <protection/>
    </xf>
    <xf numFmtId="0" fontId="20" fillId="0" borderId="14" xfId="44" applyFont="1" applyFill="1" applyBorder="1" applyAlignment="1">
      <alignment horizontal="justify" vertical="top" wrapText="1"/>
      <protection/>
    </xf>
    <xf numFmtId="0" fontId="26" fillId="0" borderId="10" xfId="44" applyFont="1" applyFill="1" applyBorder="1" applyAlignment="1">
      <alignment horizontal="justify" vertical="top" wrapText="1"/>
      <protection/>
    </xf>
    <xf numFmtId="0" fontId="19" fillId="0" borderId="12" xfId="44" applyFont="1" applyFill="1" applyBorder="1" applyAlignment="1">
      <alignment horizontal="justify" vertical="top" wrapText="1"/>
      <protection/>
    </xf>
    <xf numFmtId="0" fontId="24" fillId="0" borderId="10" xfId="44" applyFont="1" applyFill="1" applyBorder="1" applyAlignment="1">
      <alignment horizontal="left" vertical="top" wrapText="1"/>
      <protection/>
    </xf>
    <xf numFmtId="0" fontId="21" fillId="0" borderId="17" xfId="44" applyFont="1" applyFill="1" applyBorder="1">
      <alignment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20" xfId="44" applyFont="1" applyFill="1" applyBorder="1" applyAlignment="1">
      <alignment horizontal="justify" vertical="top" wrapText="1"/>
      <protection/>
    </xf>
    <xf numFmtId="0" fontId="24" fillId="0" borderId="18" xfId="44" applyFont="1" applyFill="1" applyBorder="1" applyAlignment="1">
      <alignment horizontal="justify" vertical="top" wrapText="1"/>
      <protection/>
    </xf>
    <xf numFmtId="0" fontId="20" fillId="0" borderId="29" xfId="44" applyFont="1" applyFill="1" applyBorder="1" applyAlignment="1">
      <alignment horizontal="justify" vertical="top" wrapText="1"/>
      <protection/>
    </xf>
    <xf numFmtId="0" fontId="27" fillId="0" borderId="0" xfId="44" applyFont="1" applyFill="1" applyBorder="1" applyAlignment="1">
      <alignment horizontal="justify" vertical="top" wrapText="1"/>
      <protection/>
    </xf>
    <xf numFmtId="0" fontId="24" fillId="0" borderId="0" xfId="44" applyFont="1" applyFill="1" applyBorder="1" applyAlignment="1">
      <alignment horizontal="justify" vertical="top" wrapText="1"/>
      <protection/>
    </xf>
    <xf numFmtId="0" fontId="20" fillId="0" borderId="0" xfId="44" applyFont="1" applyFill="1" applyBorder="1" applyAlignment="1">
      <alignment horizontal="justify" vertical="top" wrapText="1"/>
      <protection/>
    </xf>
    <xf numFmtId="0" fontId="0" fillId="0" borderId="0" xfId="0" applyFill="1" applyBorder="1" applyAlignment="1">
      <alignment/>
    </xf>
    <xf numFmtId="3" fontId="19" fillId="0" borderId="0" xfId="44" applyNumberFormat="1" applyFont="1" applyFill="1" applyBorder="1" applyAlignment="1">
      <alignment horizontal="right" vertical="top" wrapText="1"/>
      <protection/>
    </xf>
    <xf numFmtId="3" fontId="31" fillId="0" borderId="0" xfId="44" applyNumberFormat="1" applyFont="1" applyFill="1" applyBorder="1" applyAlignment="1">
      <alignment horizontal="right" vertical="top" wrapText="1"/>
      <protection/>
    </xf>
    <xf numFmtId="3" fontId="33" fillId="0" borderId="0" xfId="0" applyNumberFormat="1" applyFont="1" applyFill="1" applyBorder="1" applyAlignment="1">
      <alignment/>
    </xf>
    <xf numFmtId="3" fontId="32" fillId="0" borderId="0" xfId="44" applyNumberFormat="1" applyFont="1" applyFill="1" applyBorder="1" applyAlignment="1">
      <alignment horizontal="right" vertical="top" wrapText="1"/>
      <protection/>
    </xf>
    <xf numFmtId="3" fontId="20" fillId="0" borderId="0" xfId="44" applyNumberFormat="1" applyFont="1" applyFill="1" applyBorder="1" applyAlignment="1">
      <alignment horizontal="right" wrapText="1"/>
      <protection/>
    </xf>
    <xf numFmtId="3" fontId="19" fillId="0" borderId="0" xfId="44" applyNumberFormat="1" applyFont="1" applyFill="1" applyBorder="1" applyAlignment="1">
      <alignment horizontal="right" wrapText="1"/>
      <protection/>
    </xf>
    <xf numFmtId="3" fontId="31" fillId="0" borderId="0" xfId="44" applyNumberFormat="1" applyFont="1" applyFill="1" applyBorder="1" applyAlignment="1">
      <alignment horizontal="right" wrapText="1"/>
      <protection/>
    </xf>
    <xf numFmtId="3" fontId="32" fillId="0" borderId="0" xfId="44" applyNumberFormat="1" applyFont="1" applyFill="1" applyBorder="1" applyAlignment="1">
      <alignment horizontal="right" vertical="top" wrapText="1"/>
      <protection/>
    </xf>
    <xf numFmtId="3" fontId="31" fillId="0" borderId="0" xfId="44" applyNumberFormat="1" applyFont="1" applyFill="1" applyBorder="1" applyAlignment="1">
      <alignment horizontal="right" vertical="top" wrapText="1"/>
      <protection/>
    </xf>
    <xf numFmtId="3" fontId="20" fillId="0" borderId="30" xfId="44" applyNumberFormat="1" applyFont="1" applyFill="1" applyBorder="1" applyAlignment="1">
      <alignment horizontal="right" vertical="top" wrapText="1"/>
      <protection/>
    </xf>
    <xf numFmtId="0" fontId="1" fillId="0" borderId="31" xfId="44" applyFill="1" applyBorder="1" applyAlignment="1">
      <alignment horizontal="center"/>
      <protection/>
    </xf>
    <xf numFmtId="3" fontId="0" fillId="0" borderId="0" xfId="0" applyNumberFormat="1" applyFill="1" applyBorder="1" applyAlignment="1">
      <alignment/>
    </xf>
    <xf numFmtId="0" fontId="29" fillId="0" borderId="0" xfId="46" applyFont="1" applyBorder="1">
      <alignment/>
      <protection/>
    </xf>
    <xf numFmtId="3" fontId="20" fillId="0" borderId="0" xfId="46" applyNumberFormat="1" applyFont="1" applyBorder="1">
      <alignment/>
      <protection/>
    </xf>
    <xf numFmtId="3" fontId="20" fillId="0" borderId="23" xfId="46" applyNumberFormat="1" applyFont="1" applyFill="1" applyBorder="1">
      <alignment/>
      <protection/>
    </xf>
    <xf numFmtId="3" fontId="20" fillId="0" borderId="24" xfId="46" applyNumberFormat="1" applyFont="1" applyFill="1" applyBorder="1">
      <alignment/>
      <protection/>
    </xf>
    <xf numFmtId="3" fontId="20" fillId="0" borderId="21" xfId="46" applyNumberFormat="1" applyFont="1" applyFill="1" applyBorder="1">
      <alignment/>
      <protection/>
    </xf>
    <xf numFmtId="3" fontId="25" fillId="0" borderId="0" xfId="46" applyNumberFormat="1" applyFont="1" applyFill="1" applyBorder="1">
      <alignment/>
      <protection/>
    </xf>
    <xf numFmtId="3" fontId="30" fillId="0" borderId="0" xfId="46" applyNumberFormat="1" applyFont="1" applyFill="1" applyBorder="1">
      <alignment/>
      <protection/>
    </xf>
    <xf numFmtId="0" fontId="19" fillId="0" borderId="0" xfId="45" applyFont="1" applyFill="1" applyBorder="1" applyAlignment="1">
      <alignment horizontal="justify" vertical="top" wrapText="1"/>
      <protection/>
    </xf>
    <xf numFmtId="3" fontId="19" fillId="0" borderId="0" xfId="45" applyNumberFormat="1" applyFont="1" applyFill="1" applyBorder="1" applyAlignment="1">
      <alignment vertical="top" wrapText="1"/>
      <protection/>
    </xf>
    <xf numFmtId="3" fontId="25" fillId="0" borderId="0" xfId="45" applyNumberFormat="1" applyFont="1" applyFill="1" applyBorder="1">
      <alignment/>
      <protection/>
    </xf>
    <xf numFmtId="3" fontId="20" fillId="0" borderId="0" xfId="45" applyNumberFormat="1" applyFont="1" applyFill="1" applyBorder="1">
      <alignment/>
      <protection/>
    </xf>
    <xf numFmtId="0" fontId="30" fillId="0" borderId="0" xfId="45" applyFont="1" applyFill="1" applyBorder="1" applyAlignment="1">
      <alignment horizontal="justify" vertical="top" wrapText="1"/>
      <protection/>
    </xf>
    <xf numFmtId="3" fontId="30" fillId="0" borderId="0" xfId="45" applyNumberFormat="1" applyFont="1" applyFill="1" applyBorder="1">
      <alignment/>
      <protection/>
    </xf>
    <xf numFmtId="14" fontId="1" fillId="0" borderId="0" xfId="44" applyNumberFormat="1" applyFont="1" applyFill="1">
      <alignment/>
      <protection/>
    </xf>
    <xf numFmtId="3" fontId="19" fillId="26" borderId="28" xfId="45" applyNumberFormat="1" applyFont="1" applyFill="1" applyBorder="1" applyAlignment="1">
      <alignment vertical="top" wrapText="1"/>
      <protection/>
    </xf>
    <xf numFmtId="3" fontId="25" fillId="26" borderId="12" xfId="45" applyNumberFormat="1" applyFont="1" applyFill="1" applyBorder="1">
      <alignment/>
      <protection/>
    </xf>
    <xf numFmtId="3" fontId="20" fillId="26" borderId="12" xfId="45" applyNumberFormat="1" applyFont="1" applyFill="1" applyBorder="1">
      <alignment/>
      <protection/>
    </xf>
    <xf numFmtId="3" fontId="30" fillId="25" borderId="29" xfId="45" applyNumberFormat="1" applyFont="1" applyFill="1" applyBorder="1">
      <alignment/>
      <protection/>
    </xf>
    <xf numFmtId="3" fontId="19" fillId="0" borderId="0" xfId="45" applyNumberFormat="1" applyFont="1" applyFill="1" applyBorder="1" applyAlignment="1">
      <alignment vertical="top" wrapText="1"/>
      <protection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32" xfId="45" applyFont="1" applyBorder="1" applyAlignment="1">
      <alignment horizontal="center" vertical="top" wrapText="1"/>
      <protection/>
    </xf>
    <xf numFmtId="0" fontId="19" fillId="19" borderId="25" xfId="45" applyFont="1" applyFill="1" applyBorder="1" applyAlignment="1">
      <alignment horizontal="center" vertical="top" wrapText="1"/>
      <protection/>
    </xf>
    <xf numFmtId="0" fontId="19" fillId="0" borderId="25" xfId="45" applyFont="1" applyBorder="1" applyAlignment="1">
      <alignment horizontal="center" vertical="top" wrapText="1"/>
      <protection/>
    </xf>
    <xf numFmtId="3" fontId="19" fillId="24" borderId="25" xfId="45" applyNumberFormat="1" applyFont="1" applyFill="1" applyBorder="1" applyAlignment="1">
      <alignment vertical="top" wrapText="1"/>
      <protection/>
    </xf>
    <xf numFmtId="3" fontId="20" fillId="24" borderId="25" xfId="45" applyNumberFormat="1" applyFont="1" applyFill="1" applyBorder="1" applyAlignment="1">
      <alignment vertical="top" wrapText="1"/>
      <protection/>
    </xf>
    <xf numFmtId="3" fontId="20" fillId="0" borderId="25" xfId="45" applyNumberFormat="1" applyFont="1" applyBorder="1" applyAlignment="1">
      <alignment vertical="top" wrapText="1"/>
      <protection/>
    </xf>
    <xf numFmtId="3" fontId="19" fillId="17" borderId="25" xfId="45" applyNumberFormat="1" applyFont="1" applyFill="1" applyBorder="1" applyAlignment="1">
      <alignment vertical="top" wrapText="1"/>
      <protection/>
    </xf>
    <xf numFmtId="3" fontId="20" fillId="0" borderId="25" xfId="45" applyNumberFormat="1" applyFont="1" applyFill="1" applyBorder="1" applyAlignment="1">
      <alignment vertical="top" wrapText="1"/>
      <protection/>
    </xf>
    <xf numFmtId="3" fontId="19" fillId="0" borderId="25" xfId="45" applyNumberFormat="1" applyFont="1" applyBorder="1" applyAlignment="1">
      <alignment vertical="top" wrapText="1"/>
      <protection/>
    </xf>
    <xf numFmtId="3" fontId="20" fillId="0" borderId="25" xfId="45" applyNumberFormat="1" applyFont="1" applyBorder="1" applyAlignment="1">
      <alignment vertical="top" wrapText="1"/>
      <protection/>
    </xf>
    <xf numFmtId="3" fontId="19" fillId="17" borderId="25" xfId="45" applyNumberFormat="1" applyFont="1" applyFill="1" applyBorder="1" applyAlignment="1">
      <alignment vertical="top" wrapText="1"/>
      <protection/>
    </xf>
    <xf numFmtId="3" fontId="20" fillId="17" borderId="25" xfId="45" applyNumberFormat="1" applyFont="1" applyFill="1" applyBorder="1" applyAlignment="1">
      <alignment vertical="top" wrapText="1"/>
      <protection/>
    </xf>
    <xf numFmtId="3" fontId="19" fillId="25" borderId="26" xfId="45" applyNumberFormat="1" applyFont="1" applyFill="1" applyBorder="1" applyAlignment="1">
      <alignment vertical="top" wrapText="1"/>
      <protection/>
    </xf>
    <xf numFmtId="3" fontId="20" fillId="0" borderId="25" xfId="45" applyNumberFormat="1" applyFont="1" applyFill="1" applyBorder="1" applyAlignment="1">
      <alignment vertical="top" wrapText="1"/>
      <protection/>
    </xf>
    <xf numFmtId="3" fontId="19" fillId="0" borderId="25" xfId="45" applyNumberFormat="1" applyFont="1" applyFill="1" applyBorder="1" applyAlignment="1">
      <alignment vertical="top" wrapText="1"/>
      <protection/>
    </xf>
    <xf numFmtId="3" fontId="29" fillId="0" borderId="0" xfId="46" applyNumberFormat="1" applyFont="1" applyFill="1" applyBorder="1" applyAlignment="1">
      <alignment horizontal="right"/>
      <protection/>
    </xf>
    <xf numFmtId="49" fontId="23" fillId="26" borderId="17" xfId="44" applyNumberFormat="1" applyFont="1" applyFill="1" applyBorder="1">
      <alignment/>
      <protection/>
    </xf>
    <xf numFmtId="0" fontId="24" fillId="26" borderId="10" xfId="44" applyFont="1" applyFill="1" applyBorder="1" applyAlignment="1">
      <alignment horizontal="justify" vertical="top" wrapText="1"/>
      <protection/>
    </xf>
    <xf numFmtId="0" fontId="20" fillId="26" borderId="12" xfId="44" applyFont="1" applyFill="1" applyBorder="1" applyAlignment="1">
      <alignment horizontal="justify" vertical="top" wrapText="1"/>
      <protection/>
    </xf>
    <xf numFmtId="3" fontId="20" fillId="26" borderId="25" xfId="44" applyNumberFormat="1" applyFont="1" applyFill="1" applyBorder="1" applyAlignment="1">
      <alignment horizontal="right" vertical="top" wrapText="1"/>
      <protection/>
    </xf>
    <xf numFmtId="3" fontId="32" fillId="26" borderId="25" xfId="44" applyNumberFormat="1" applyFont="1" applyFill="1" applyBorder="1" applyAlignment="1">
      <alignment horizontal="right" vertical="top" wrapText="1"/>
      <protection/>
    </xf>
    <xf numFmtId="3" fontId="24" fillId="26" borderId="10" xfId="44" applyNumberFormat="1" applyFont="1" applyFill="1" applyBorder="1" applyAlignment="1">
      <alignment horizontal="justify" vertical="top" wrapText="1"/>
      <protection/>
    </xf>
    <xf numFmtId="0" fontId="20" fillId="26" borderId="12" xfId="44" applyFont="1" applyFill="1" applyBorder="1" applyAlignment="1">
      <alignment horizontal="justify" vertical="top" wrapText="1"/>
      <protection/>
    </xf>
    <xf numFmtId="3" fontId="20" fillId="26" borderId="25" xfId="44" applyNumberFormat="1" applyFont="1" applyFill="1" applyBorder="1" applyAlignment="1">
      <alignment horizontal="right" vertical="top" wrapText="1"/>
      <protection/>
    </xf>
    <xf numFmtId="3" fontId="24" fillId="26" borderId="10" xfId="44" applyNumberFormat="1" applyFont="1" applyFill="1" applyBorder="1" applyAlignment="1">
      <alignment horizontal="left" vertical="top" wrapText="1"/>
      <protection/>
    </xf>
    <xf numFmtId="0" fontId="20" fillId="26" borderId="12" xfId="44" applyFont="1" applyFill="1" applyBorder="1" applyAlignment="1">
      <alignment vertical="top" wrapText="1"/>
      <protection/>
    </xf>
    <xf numFmtId="49" fontId="23" fillId="10" borderId="17" xfId="44" applyNumberFormat="1" applyFont="1" applyFill="1" applyBorder="1">
      <alignment/>
      <protection/>
    </xf>
    <xf numFmtId="3" fontId="24" fillId="10" borderId="10" xfId="44" applyNumberFormat="1" applyFont="1" applyFill="1" applyBorder="1" applyAlignment="1">
      <alignment horizontal="left" vertical="top" wrapText="1"/>
      <protection/>
    </xf>
    <xf numFmtId="0" fontId="20" fillId="10" borderId="12" xfId="44" applyFont="1" applyFill="1" applyBorder="1" applyAlignment="1">
      <alignment vertical="top" wrapText="1"/>
      <protection/>
    </xf>
    <xf numFmtId="3" fontId="20" fillId="10" borderId="25" xfId="44" applyNumberFormat="1" applyFont="1" applyFill="1" applyBorder="1" applyAlignment="1">
      <alignment horizontal="right" vertical="top" wrapText="1"/>
      <protection/>
    </xf>
    <xf numFmtId="0" fontId="24" fillId="10" borderId="10" xfId="44" applyFont="1" applyFill="1" applyBorder="1" applyAlignment="1">
      <alignment horizontal="justify" vertical="top" wrapText="1"/>
      <protection/>
    </xf>
    <xf numFmtId="0" fontId="20" fillId="10" borderId="12" xfId="44" applyFont="1" applyFill="1" applyBorder="1" applyAlignment="1">
      <alignment horizontal="justify" vertical="top" wrapText="1"/>
      <protection/>
    </xf>
    <xf numFmtId="3" fontId="32" fillId="10" borderId="25" xfId="44" applyNumberFormat="1" applyFont="1" applyFill="1" applyBorder="1" applyAlignment="1">
      <alignment horizontal="right" vertical="top" wrapText="1"/>
      <protection/>
    </xf>
    <xf numFmtId="49" fontId="25" fillId="10" borderId="17" xfId="44" applyNumberFormat="1" applyFont="1" applyFill="1" applyBorder="1">
      <alignment/>
      <protection/>
    </xf>
    <xf numFmtId="3" fontId="24" fillId="10" borderId="10" xfId="44" applyNumberFormat="1" applyFont="1" applyFill="1" applyBorder="1" applyAlignment="1">
      <alignment horizontal="justify" vertical="top" wrapText="1"/>
      <protection/>
    </xf>
    <xf numFmtId="49" fontId="25" fillId="26" borderId="17" xfId="44" applyNumberFormat="1" applyFont="1" applyFill="1" applyBorder="1">
      <alignment/>
      <protection/>
    </xf>
    <xf numFmtId="3" fontId="32" fillId="26" borderId="25" xfId="44" applyNumberFormat="1" applyFont="1" applyFill="1" applyBorder="1" applyAlignment="1">
      <alignment horizontal="right" vertical="top" wrapText="1"/>
      <protection/>
    </xf>
    <xf numFmtId="0" fontId="24" fillId="0" borderId="33" xfId="44" applyFont="1" applyFill="1" applyBorder="1" applyAlignment="1">
      <alignment horizontal="justify" vertical="top" wrapText="1"/>
      <protection/>
    </xf>
    <xf numFmtId="3" fontId="20" fillId="26" borderId="25" xfId="44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3" fontId="19" fillId="26" borderId="23" xfId="45" applyNumberFormat="1" applyFont="1" applyFill="1" applyBorder="1" applyAlignment="1">
      <alignment vertical="top" wrapText="1"/>
      <protection/>
    </xf>
    <xf numFmtId="3" fontId="25" fillId="26" borderId="24" xfId="45" applyNumberFormat="1" applyFont="1" applyFill="1" applyBorder="1">
      <alignment/>
      <protection/>
    </xf>
    <xf numFmtId="3" fontId="20" fillId="26" borderId="24" xfId="45" applyNumberFormat="1" applyFont="1" applyFill="1" applyBorder="1">
      <alignment/>
      <protection/>
    </xf>
    <xf numFmtId="3" fontId="30" fillId="25" borderId="21" xfId="45" applyNumberFormat="1" applyFont="1" applyFill="1" applyBorder="1">
      <alignment/>
      <protection/>
    </xf>
    <xf numFmtId="3" fontId="20" fillId="0" borderId="33" xfId="46" applyNumberFormat="1" applyFont="1" applyBorder="1">
      <alignment/>
      <protection/>
    </xf>
    <xf numFmtId="3" fontId="20" fillId="0" borderId="34" xfId="46" applyNumberFormat="1" applyFont="1" applyBorder="1">
      <alignment/>
      <protection/>
    </xf>
    <xf numFmtId="0" fontId="29" fillId="0" borderId="35" xfId="46" applyFont="1" applyBorder="1">
      <alignment/>
      <protection/>
    </xf>
    <xf numFmtId="0" fontId="29" fillId="0" borderId="36" xfId="46" applyFont="1" applyBorder="1">
      <alignment/>
      <protection/>
    </xf>
    <xf numFmtId="0" fontId="0" fillId="0" borderId="37" xfId="0" applyBorder="1" applyAlignment="1">
      <alignment/>
    </xf>
    <xf numFmtId="0" fontId="33" fillId="0" borderId="0" xfId="0" applyFont="1" applyAlignment="1">
      <alignment/>
    </xf>
    <xf numFmtId="0" fontId="34" fillId="0" borderId="0" xfId="46" applyFont="1">
      <alignment/>
      <protection/>
    </xf>
    <xf numFmtId="0" fontId="1" fillId="0" borderId="0" xfId="45" applyFont="1">
      <alignment/>
      <protection/>
    </xf>
    <xf numFmtId="0" fontId="1" fillId="0" borderId="31" xfId="44" applyFont="1" applyFill="1" applyBorder="1" applyAlignment="1">
      <alignment horizontal="center"/>
      <protection/>
    </xf>
    <xf numFmtId="3" fontId="20" fillId="26" borderId="30" xfId="44" applyNumberFormat="1" applyFont="1" applyFill="1" applyBorder="1" applyAlignment="1">
      <alignment horizontal="right" vertical="top" wrapText="1"/>
      <protection/>
    </xf>
    <xf numFmtId="3" fontId="20" fillId="10" borderId="30" xfId="44" applyNumberFormat="1" applyFont="1" applyFill="1" applyBorder="1" applyAlignment="1">
      <alignment horizontal="right" vertical="top" wrapText="1"/>
      <protection/>
    </xf>
    <xf numFmtId="14" fontId="0" fillId="0" borderId="0" xfId="0" applyNumberFormat="1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normálne_Hárok2" xfId="45"/>
    <cellStyle name="normálne_Hárok3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63">
      <selection activeCell="E199" sqref="E199"/>
    </sheetView>
  </sheetViews>
  <sheetFormatPr defaultColWidth="9.140625" defaultRowHeight="12.75"/>
  <cols>
    <col min="2" max="2" width="16.00390625" style="0" customWidth="1"/>
    <col min="3" max="3" width="29.00390625" style="0" customWidth="1"/>
    <col min="4" max="4" width="13.00390625" style="0" customWidth="1"/>
    <col min="5" max="5" width="11.421875" style="0" customWidth="1"/>
    <col min="6" max="6" width="11.57421875" style="0" customWidth="1"/>
    <col min="7" max="7" width="10.140625" style="0" customWidth="1"/>
    <col min="9" max="9" width="12.7109375" style="0" customWidth="1"/>
  </cols>
  <sheetData>
    <row r="1" spans="1:12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>
      <c r="A2" s="119"/>
      <c r="B2" s="120"/>
      <c r="C2" s="121"/>
      <c r="D2" s="167"/>
      <c r="E2" s="113"/>
      <c r="F2" s="113"/>
      <c r="G2" s="113"/>
      <c r="H2" s="72"/>
      <c r="I2" s="72"/>
      <c r="J2" s="72"/>
      <c r="K2" s="72"/>
      <c r="L2" s="72"/>
    </row>
    <row r="3" spans="1:12" ht="16.5" thickBot="1">
      <c r="A3" s="122" t="s">
        <v>369</v>
      </c>
      <c r="B3" s="71"/>
      <c r="C3" s="71"/>
      <c r="D3" s="71"/>
      <c r="E3" s="71"/>
      <c r="F3" s="71" t="s">
        <v>364</v>
      </c>
      <c r="G3" s="71"/>
      <c r="H3" s="72"/>
      <c r="I3" s="72"/>
      <c r="J3" s="72"/>
      <c r="K3" s="72"/>
      <c r="L3" s="72"/>
    </row>
    <row r="4" spans="1:12" ht="16.5" thickBot="1">
      <c r="A4" s="123"/>
      <c r="B4" s="119"/>
      <c r="C4" s="119"/>
      <c r="D4" s="152">
        <v>2013</v>
      </c>
      <c r="E4" s="227" t="s">
        <v>365</v>
      </c>
      <c r="F4" s="152">
        <v>2013</v>
      </c>
      <c r="G4" s="116"/>
      <c r="H4" s="141"/>
      <c r="I4" s="141"/>
      <c r="J4" s="72"/>
      <c r="K4" s="72"/>
      <c r="L4" s="72"/>
    </row>
    <row r="5" spans="1:12" ht="15.75" customHeight="1">
      <c r="A5" s="124" t="s">
        <v>0</v>
      </c>
      <c r="B5" s="125">
        <v>611</v>
      </c>
      <c r="C5" s="126" t="s">
        <v>1</v>
      </c>
      <c r="D5" s="151">
        <v>69000</v>
      </c>
      <c r="E5" s="151"/>
      <c r="F5" s="151">
        <f>D5+E5</f>
        <v>69000</v>
      </c>
      <c r="G5" s="116"/>
      <c r="H5" s="116"/>
      <c r="I5" s="116"/>
      <c r="J5" s="72"/>
      <c r="K5" s="72"/>
      <c r="L5" s="72"/>
    </row>
    <row r="6" spans="1:12" ht="15.75" customHeight="1">
      <c r="A6" s="106" t="s">
        <v>0</v>
      </c>
      <c r="B6" s="127">
        <v>612</v>
      </c>
      <c r="C6" s="128" t="s">
        <v>2</v>
      </c>
      <c r="D6" s="80">
        <v>12800</v>
      </c>
      <c r="E6" s="80"/>
      <c r="F6" s="151">
        <f aca="true" t="shared" si="0" ref="F6:F71">D6+E6</f>
        <v>12800</v>
      </c>
      <c r="G6" s="116"/>
      <c r="H6" s="116"/>
      <c r="I6" s="116"/>
      <c r="J6" s="72"/>
      <c r="K6" s="72"/>
      <c r="L6" s="72"/>
    </row>
    <row r="7" spans="1:12" ht="15.75" customHeight="1">
      <c r="A7" s="106" t="s">
        <v>0</v>
      </c>
      <c r="B7" s="127">
        <v>614</v>
      </c>
      <c r="C7" s="128" t="s">
        <v>357</v>
      </c>
      <c r="D7" s="80">
        <v>5500</v>
      </c>
      <c r="E7" s="80"/>
      <c r="F7" s="151">
        <f t="shared" si="0"/>
        <v>5500</v>
      </c>
      <c r="G7" s="116"/>
      <c r="H7" s="116"/>
      <c r="I7" s="116"/>
      <c r="J7" s="72"/>
      <c r="K7" s="72"/>
      <c r="L7" s="72"/>
    </row>
    <row r="8" spans="1:12" ht="15.75" customHeight="1">
      <c r="A8" s="106"/>
      <c r="B8" s="212"/>
      <c r="C8" s="128" t="s">
        <v>356</v>
      </c>
      <c r="D8" s="80">
        <v>10000</v>
      </c>
      <c r="E8" s="80"/>
      <c r="F8" s="151">
        <f t="shared" si="0"/>
        <v>10000</v>
      </c>
      <c r="G8" s="116"/>
      <c r="H8" s="116"/>
      <c r="I8" s="116"/>
      <c r="J8" s="72"/>
      <c r="K8" s="72"/>
      <c r="L8" s="72"/>
    </row>
    <row r="9" spans="1:12" ht="15.75" customHeight="1">
      <c r="A9" s="106" t="s">
        <v>0</v>
      </c>
      <c r="B9" s="1" t="s">
        <v>3</v>
      </c>
      <c r="C9" s="78" t="s">
        <v>4</v>
      </c>
      <c r="D9" s="80">
        <v>29000</v>
      </c>
      <c r="E9" s="80"/>
      <c r="F9" s="151">
        <f t="shared" si="0"/>
        <v>29000</v>
      </c>
      <c r="G9" s="116"/>
      <c r="H9" s="116"/>
      <c r="I9" s="116"/>
      <c r="J9" s="72"/>
      <c r="K9" s="72"/>
      <c r="L9" s="72"/>
    </row>
    <row r="10" spans="1:12" ht="15.75" customHeight="1">
      <c r="A10" s="106" t="s">
        <v>0</v>
      </c>
      <c r="B10" s="1">
        <v>627</v>
      </c>
      <c r="C10" s="78" t="s">
        <v>5</v>
      </c>
      <c r="D10" s="80">
        <v>1100</v>
      </c>
      <c r="E10" s="80"/>
      <c r="F10" s="151">
        <f t="shared" si="0"/>
        <v>1100</v>
      </c>
      <c r="G10" s="116"/>
      <c r="H10" s="116"/>
      <c r="I10" s="116"/>
      <c r="J10" s="72"/>
      <c r="K10" s="72"/>
      <c r="L10" s="72"/>
    </row>
    <row r="11" spans="1:12" ht="15.75" customHeight="1">
      <c r="A11" s="106" t="s">
        <v>0</v>
      </c>
      <c r="B11" s="1">
        <v>631001</v>
      </c>
      <c r="C11" s="78" t="s">
        <v>6</v>
      </c>
      <c r="D11" s="80">
        <v>2700</v>
      </c>
      <c r="E11" s="80"/>
      <c r="F11" s="151">
        <f t="shared" si="0"/>
        <v>2700</v>
      </c>
      <c r="G11" s="116"/>
      <c r="H11" s="116"/>
      <c r="I11" s="116"/>
      <c r="J11" s="72"/>
      <c r="K11" s="72"/>
      <c r="L11" s="72"/>
    </row>
    <row r="12" spans="1:12" ht="15.75" customHeight="1">
      <c r="A12" s="106"/>
      <c r="B12" s="1">
        <v>631001</v>
      </c>
      <c r="C12" s="78" t="s">
        <v>360</v>
      </c>
      <c r="D12" s="80">
        <v>3000</v>
      </c>
      <c r="E12" s="80"/>
      <c r="F12" s="151">
        <f t="shared" si="0"/>
        <v>3000</v>
      </c>
      <c r="G12" s="116"/>
      <c r="H12" s="116"/>
      <c r="I12" s="116"/>
      <c r="J12" s="72"/>
      <c r="K12" s="72"/>
      <c r="L12" s="72"/>
    </row>
    <row r="13" spans="1:12" ht="15.75" customHeight="1">
      <c r="A13" s="106" t="s">
        <v>0</v>
      </c>
      <c r="B13" s="1" t="s">
        <v>7</v>
      </c>
      <c r="C13" s="78" t="s">
        <v>8</v>
      </c>
      <c r="D13" s="80">
        <v>2000</v>
      </c>
      <c r="E13" s="80"/>
      <c r="F13" s="151">
        <f t="shared" si="0"/>
        <v>2000</v>
      </c>
      <c r="G13" s="116"/>
      <c r="H13" s="116"/>
      <c r="I13" s="116"/>
      <c r="J13" s="72"/>
      <c r="K13" s="72"/>
      <c r="L13" s="72"/>
    </row>
    <row r="14" spans="1:12" ht="15.75" customHeight="1">
      <c r="A14" s="106" t="s">
        <v>0</v>
      </c>
      <c r="B14" s="1" t="s">
        <v>9</v>
      </c>
      <c r="C14" s="78" t="s">
        <v>10</v>
      </c>
      <c r="D14" s="80">
        <v>1500</v>
      </c>
      <c r="E14" s="80">
        <v>1000</v>
      </c>
      <c r="F14" s="151">
        <f t="shared" si="0"/>
        <v>2500</v>
      </c>
      <c r="G14" s="116"/>
      <c r="H14" s="116"/>
      <c r="I14" s="116"/>
      <c r="J14" s="72"/>
      <c r="K14" s="72"/>
      <c r="L14" s="72"/>
    </row>
    <row r="15" spans="1:12" ht="15.75" customHeight="1">
      <c r="A15" s="106" t="s">
        <v>0</v>
      </c>
      <c r="B15" s="1">
        <v>632002</v>
      </c>
      <c r="C15" s="78" t="s">
        <v>11</v>
      </c>
      <c r="D15" s="80">
        <v>200</v>
      </c>
      <c r="E15" s="80"/>
      <c r="F15" s="151">
        <f t="shared" si="0"/>
        <v>200</v>
      </c>
      <c r="G15" s="116"/>
      <c r="H15" s="116"/>
      <c r="I15" s="116"/>
      <c r="J15" s="72"/>
      <c r="K15" s="72"/>
      <c r="L15" s="72"/>
    </row>
    <row r="16" spans="1:12" ht="15.75" customHeight="1">
      <c r="A16" s="106" t="s">
        <v>0</v>
      </c>
      <c r="B16" s="1" t="s">
        <v>12</v>
      </c>
      <c r="C16" s="78" t="s">
        <v>13</v>
      </c>
      <c r="D16" s="80">
        <v>1500</v>
      </c>
      <c r="E16" s="80"/>
      <c r="F16" s="151">
        <f t="shared" si="0"/>
        <v>1500</v>
      </c>
      <c r="G16" s="116"/>
      <c r="H16" s="116"/>
      <c r="I16" s="116"/>
      <c r="J16" s="72"/>
      <c r="K16" s="72"/>
      <c r="L16" s="72"/>
    </row>
    <row r="17" spans="1:12" ht="15.75" customHeight="1">
      <c r="A17" s="106" t="s">
        <v>0</v>
      </c>
      <c r="B17" s="1" t="s">
        <v>14</v>
      </c>
      <c r="C17" s="78" t="s">
        <v>15</v>
      </c>
      <c r="D17" s="80">
        <v>100</v>
      </c>
      <c r="E17" s="80"/>
      <c r="F17" s="151">
        <f t="shared" si="0"/>
        <v>100</v>
      </c>
      <c r="G17" s="116"/>
      <c r="H17" s="116"/>
      <c r="I17" s="116"/>
      <c r="J17" s="72"/>
      <c r="K17" s="72"/>
      <c r="L17" s="72"/>
    </row>
    <row r="18" spans="1:12" ht="15.75" customHeight="1">
      <c r="A18" s="106" t="s">
        <v>0</v>
      </c>
      <c r="B18" s="1" t="s">
        <v>16</v>
      </c>
      <c r="C18" s="78" t="s">
        <v>17</v>
      </c>
      <c r="D18" s="80">
        <v>1000</v>
      </c>
      <c r="E18" s="80"/>
      <c r="F18" s="151">
        <f t="shared" si="0"/>
        <v>1000</v>
      </c>
      <c r="G18" s="116"/>
      <c r="H18" s="116"/>
      <c r="I18" s="116"/>
      <c r="J18" s="72"/>
      <c r="K18" s="72"/>
      <c r="L18" s="72"/>
    </row>
    <row r="19" spans="1:12" ht="15.75" customHeight="1">
      <c r="A19" s="106" t="s">
        <v>0</v>
      </c>
      <c r="B19" s="1">
        <v>633001</v>
      </c>
      <c r="C19" s="78" t="s">
        <v>18</v>
      </c>
      <c r="D19" s="80">
        <v>2000</v>
      </c>
      <c r="E19" s="80">
        <v>2500</v>
      </c>
      <c r="F19" s="151">
        <f t="shared" si="0"/>
        <v>4500</v>
      </c>
      <c r="G19" s="116"/>
      <c r="H19" s="116"/>
      <c r="I19" s="116"/>
      <c r="J19" s="72"/>
      <c r="K19" s="72"/>
      <c r="L19" s="72"/>
    </row>
    <row r="20" spans="1:12" ht="15.75" customHeight="1">
      <c r="A20" s="106" t="s">
        <v>0</v>
      </c>
      <c r="B20" s="1" t="s">
        <v>19</v>
      </c>
      <c r="C20" s="78" t="s">
        <v>20</v>
      </c>
      <c r="D20" s="80">
        <v>2000</v>
      </c>
      <c r="E20" s="80"/>
      <c r="F20" s="151">
        <f t="shared" si="0"/>
        <v>2000</v>
      </c>
      <c r="G20" s="116"/>
      <c r="H20" s="116"/>
      <c r="I20" s="116"/>
      <c r="J20" s="72"/>
      <c r="K20" s="72"/>
      <c r="L20" s="72"/>
    </row>
    <row r="21" spans="1:12" ht="15.75" customHeight="1">
      <c r="A21" s="106" t="s">
        <v>0</v>
      </c>
      <c r="B21" s="1" t="s">
        <v>21</v>
      </c>
      <c r="C21" s="78" t="s">
        <v>22</v>
      </c>
      <c r="D21" s="80">
        <v>380</v>
      </c>
      <c r="E21" s="80"/>
      <c r="F21" s="151">
        <f t="shared" si="0"/>
        <v>380</v>
      </c>
      <c r="G21" s="116"/>
      <c r="H21" s="116"/>
      <c r="I21" s="116"/>
      <c r="J21" s="72"/>
      <c r="K21" s="72"/>
      <c r="L21" s="72"/>
    </row>
    <row r="22" spans="1:12" ht="15.75" customHeight="1">
      <c r="A22" s="106" t="s">
        <v>0</v>
      </c>
      <c r="B22" s="1" t="s">
        <v>23</v>
      </c>
      <c r="C22" s="78" t="s">
        <v>24</v>
      </c>
      <c r="D22" s="80">
        <v>200</v>
      </c>
      <c r="E22" s="80"/>
      <c r="F22" s="151">
        <f t="shared" si="0"/>
        <v>200</v>
      </c>
      <c r="G22" s="116"/>
      <c r="H22" s="116"/>
      <c r="I22" s="116"/>
      <c r="J22" s="72"/>
      <c r="K22" s="72"/>
      <c r="L22" s="72"/>
    </row>
    <row r="23" spans="1:12" ht="15.75" customHeight="1">
      <c r="A23" s="106" t="s">
        <v>0</v>
      </c>
      <c r="B23" s="1">
        <v>633009</v>
      </c>
      <c r="C23" s="78" t="s">
        <v>25</v>
      </c>
      <c r="D23" s="80">
        <v>1000</v>
      </c>
      <c r="E23" s="80"/>
      <c r="F23" s="151">
        <f t="shared" si="0"/>
        <v>1000</v>
      </c>
      <c r="G23" s="116"/>
      <c r="H23" s="116"/>
      <c r="I23" s="116"/>
      <c r="J23" s="72"/>
      <c r="K23" s="72"/>
      <c r="L23" s="72"/>
    </row>
    <row r="24" spans="1:12" ht="15.75" customHeight="1">
      <c r="A24" s="106" t="s">
        <v>0</v>
      </c>
      <c r="B24" s="1" t="s">
        <v>26</v>
      </c>
      <c r="C24" s="78" t="s">
        <v>27</v>
      </c>
      <c r="D24" s="80">
        <v>1000</v>
      </c>
      <c r="E24" s="80"/>
      <c r="F24" s="151">
        <f t="shared" si="0"/>
        <v>1000</v>
      </c>
      <c r="G24" s="116"/>
      <c r="H24" s="116"/>
      <c r="I24" s="116"/>
      <c r="J24" s="72"/>
      <c r="K24" s="72"/>
      <c r="L24" s="72"/>
    </row>
    <row r="25" spans="1:12" ht="15.75" customHeight="1">
      <c r="A25" s="106" t="s">
        <v>0</v>
      </c>
      <c r="B25" s="1">
        <v>637014</v>
      </c>
      <c r="C25" s="78" t="s">
        <v>28</v>
      </c>
      <c r="D25" s="80">
        <v>3000</v>
      </c>
      <c r="E25" s="80"/>
      <c r="F25" s="151">
        <f t="shared" si="0"/>
        <v>3000</v>
      </c>
      <c r="G25" s="116"/>
      <c r="H25" s="116"/>
      <c r="I25" s="116"/>
      <c r="J25" s="72"/>
      <c r="K25" s="72"/>
      <c r="L25" s="72"/>
    </row>
    <row r="26" spans="1:12" ht="15.75" customHeight="1">
      <c r="A26" s="106" t="s">
        <v>0</v>
      </c>
      <c r="B26" s="1">
        <v>633002</v>
      </c>
      <c r="C26" s="78" t="s">
        <v>29</v>
      </c>
      <c r="D26" s="80">
        <v>1500</v>
      </c>
      <c r="E26" s="80">
        <v>-1000</v>
      </c>
      <c r="F26" s="151">
        <f t="shared" si="0"/>
        <v>500</v>
      </c>
      <c r="G26" s="116"/>
      <c r="H26" s="116"/>
      <c r="I26" s="116"/>
      <c r="J26" s="72"/>
      <c r="K26" s="72"/>
      <c r="L26" s="72"/>
    </row>
    <row r="27" spans="1:12" ht="15.75" customHeight="1">
      <c r="A27" s="106" t="s">
        <v>0</v>
      </c>
      <c r="B27" s="1">
        <v>633016</v>
      </c>
      <c r="C27" s="78" t="s">
        <v>30</v>
      </c>
      <c r="D27" s="80">
        <v>300</v>
      </c>
      <c r="E27" s="80"/>
      <c r="F27" s="151">
        <f t="shared" si="0"/>
        <v>300</v>
      </c>
      <c r="G27" s="116"/>
      <c r="H27" s="116"/>
      <c r="I27" s="116"/>
      <c r="J27" s="72"/>
      <c r="K27" s="72"/>
      <c r="L27" s="72"/>
    </row>
    <row r="28" spans="1:12" ht="15.75" customHeight="1">
      <c r="A28" s="106" t="s">
        <v>0</v>
      </c>
      <c r="B28" s="1" t="s">
        <v>31</v>
      </c>
      <c r="C28" s="78" t="s">
        <v>32</v>
      </c>
      <c r="D28" s="80">
        <v>300</v>
      </c>
      <c r="E28" s="80"/>
      <c r="F28" s="151">
        <f t="shared" si="0"/>
        <v>300</v>
      </c>
      <c r="G28" s="116"/>
      <c r="H28" s="116"/>
      <c r="I28" s="116"/>
      <c r="J28" s="72"/>
      <c r="K28" s="72"/>
      <c r="L28" s="72"/>
    </row>
    <row r="29" spans="1:12" ht="15.75" customHeight="1">
      <c r="A29" s="106" t="s">
        <v>0</v>
      </c>
      <c r="B29" s="1">
        <v>635001</v>
      </c>
      <c r="C29" s="78" t="s">
        <v>33</v>
      </c>
      <c r="D29" s="80">
        <v>100</v>
      </c>
      <c r="E29" s="80"/>
      <c r="F29" s="151">
        <f t="shared" si="0"/>
        <v>100</v>
      </c>
      <c r="G29" s="116"/>
      <c r="H29" s="116"/>
      <c r="I29" s="116"/>
      <c r="J29" s="72"/>
      <c r="K29" s="72"/>
      <c r="L29" s="72"/>
    </row>
    <row r="30" spans="1:12" ht="15.75" customHeight="1">
      <c r="A30" s="106" t="s">
        <v>0</v>
      </c>
      <c r="B30" s="1">
        <v>635002</v>
      </c>
      <c r="C30" s="78" t="s">
        <v>34</v>
      </c>
      <c r="D30" s="80">
        <v>1000</v>
      </c>
      <c r="E30" s="80">
        <v>-500</v>
      </c>
      <c r="F30" s="151">
        <f t="shared" si="0"/>
        <v>500</v>
      </c>
      <c r="G30" s="116"/>
      <c r="H30" s="116"/>
      <c r="I30" s="116"/>
      <c r="J30" s="72"/>
      <c r="K30" s="72"/>
      <c r="L30" s="72"/>
    </row>
    <row r="31" spans="1:12" ht="15.75" customHeight="1">
      <c r="A31" s="106" t="s">
        <v>0</v>
      </c>
      <c r="B31" s="1">
        <v>635005</v>
      </c>
      <c r="C31" s="78" t="s">
        <v>35</v>
      </c>
      <c r="D31" s="80">
        <v>500</v>
      </c>
      <c r="E31" s="80"/>
      <c r="F31" s="151">
        <f t="shared" si="0"/>
        <v>500</v>
      </c>
      <c r="G31" s="116"/>
      <c r="H31" s="116"/>
      <c r="I31" s="116"/>
      <c r="J31" s="72"/>
      <c r="K31" s="72"/>
      <c r="L31" s="72"/>
    </row>
    <row r="32" spans="1:12" ht="15.75" customHeight="1">
      <c r="A32" s="106" t="s">
        <v>0</v>
      </c>
      <c r="B32" s="1">
        <v>635006</v>
      </c>
      <c r="C32" s="78" t="s">
        <v>36</v>
      </c>
      <c r="D32" s="80">
        <v>1000</v>
      </c>
      <c r="E32" s="80"/>
      <c r="F32" s="151">
        <f t="shared" si="0"/>
        <v>1000</v>
      </c>
      <c r="G32" s="116"/>
      <c r="H32" s="116"/>
      <c r="I32" s="116"/>
      <c r="J32" s="72"/>
      <c r="K32" s="72"/>
      <c r="L32" s="72"/>
    </row>
    <row r="33" spans="1:12" ht="15.75" customHeight="1">
      <c r="A33" s="106" t="s">
        <v>0</v>
      </c>
      <c r="B33" s="1">
        <v>633016</v>
      </c>
      <c r="C33" s="78" t="s">
        <v>37</v>
      </c>
      <c r="D33" s="80">
        <v>1100</v>
      </c>
      <c r="E33" s="80"/>
      <c r="F33" s="151">
        <f t="shared" si="0"/>
        <v>1100</v>
      </c>
      <c r="G33" s="116"/>
      <c r="H33" s="116"/>
      <c r="I33" s="116"/>
      <c r="J33" s="72"/>
      <c r="K33" s="72"/>
      <c r="L33" s="72"/>
    </row>
    <row r="34" spans="1:12" ht="15.75" customHeight="1">
      <c r="A34" s="106" t="s">
        <v>0</v>
      </c>
      <c r="B34" s="1">
        <v>636001</v>
      </c>
      <c r="C34" s="78" t="s">
        <v>38</v>
      </c>
      <c r="D34" s="80">
        <v>500</v>
      </c>
      <c r="E34" s="80"/>
      <c r="F34" s="151">
        <f t="shared" si="0"/>
        <v>500</v>
      </c>
      <c r="G34" s="116"/>
      <c r="H34" s="116"/>
      <c r="I34" s="116"/>
      <c r="J34" s="72"/>
      <c r="K34" s="72"/>
      <c r="L34" s="72"/>
    </row>
    <row r="35" spans="1:12" ht="15.75" customHeight="1">
      <c r="A35" s="106" t="s">
        <v>343</v>
      </c>
      <c r="B35" s="1">
        <v>636002</v>
      </c>
      <c r="C35" s="78" t="s">
        <v>344</v>
      </c>
      <c r="D35" s="80">
        <v>1500</v>
      </c>
      <c r="E35" s="80"/>
      <c r="F35" s="151">
        <f t="shared" si="0"/>
        <v>1500</v>
      </c>
      <c r="G35" s="116"/>
      <c r="H35" s="116"/>
      <c r="I35" s="116"/>
      <c r="J35" s="72"/>
      <c r="K35" s="72"/>
      <c r="L35" s="72"/>
    </row>
    <row r="36" spans="1:12" ht="15.75" customHeight="1">
      <c r="A36" s="106" t="s">
        <v>0</v>
      </c>
      <c r="B36" s="1">
        <v>637002</v>
      </c>
      <c r="C36" s="78" t="s">
        <v>39</v>
      </c>
      <c r="D36" s="80">
        <v>500</v>
      </c>
      <c r="E36" s="80"/>
      <c r="F36" s="151">
        <f t="shared" si="0"/>
        <v>500</v>
      </c>
      <c r="G36" s="116"/>
      <c r="H36" s="116"/>
      <c r="I36" s="116"/>
      <c r="J36" s="72"/>
      <c r="K36" s="72"/>
      <c r="L36" s="72"/>
    </row>
    <row r="37" spans="1:12" ht="15.75" customHeight="1">
      <c r="A37" s="106" t="s">
        <v>0</v>
      </c>
      <c r="B37" s="1">
        <v>637004</v>
      </c>
      <c r="C37" s="78" t="s">
        <v>40</v>
      </c>
      <c r="D37" s="80">
        <v>30</v>
      </c>
      <c r="E37" s="80"/>
      <c r="F37" s="151">
        <f t="shared" si="0"/>
        <v>30</v>
      </c>
      <c r="G37" s="116"/>
      <c r="H37" s="116"/>
      <c r="I37" s="116"/>
      <c r="J37" s="72"/>
      <c r="K37" s="72"/>
      <c r="L37" s="72"/>
    </row>
    <row r="38" spans="1:12" ht="15.75" customHeight="1">
      <c r="A38" s="106" t="s">
        <v>0</v>
      </c>
      <c r="B38" s="1">
        <v>637011</v>
      </c>
      <c r="C38" s="78" t="s">
        <v>41</v>
      </c>
      <c r="D38" s="80">
        <v>9000</v>
      </c>
      <c r="E38" s="80">
        <v>-2000</v>
      </c>
      <c r="F38" s="151">
        <f t="shared" si="0"/>
        <v>7000</v>
      </c>
      <c r="G38" s="116"/>
      <c r="H38" s="116"/>
      <c r="I38" s="116"/>
      <c r="J38" s="72"/>
      <c r="K38" s="72"/>
      <c r="L38" s="72"/>
    </row>
    <row r="39" spans="1:12" ht="15.75" customHeight="1">
      <c r="A39" s="106" t="s">
        <v>0</v>
      </c>
      <c r="B39" s="1">
        <v>637015</v>
      </c>
      <c r="C39" s="78" t="s">
        <v>42</v>
      </c>
      <c r="D39" s="80">
        <v>2400</v>
      </c>
      <c r="E39" s="80"/>
      <c r="F39" s="151">
        <f t="shared" si="0"/>
        <v>2400</v>
      </c>
      <c r="G39" s="116"/>
      <c r="H39" s="116"/>
      <c r="I39" s="116"/>
      <c r="J39" s="72"/>
      <c r="K39" s="72"/>
      <c r="L39" s="72"/>
    </row>
    <row r="40" spans="1:12" ht="15.75" customHeight="1">
      <c r="A40" s="106" t="s">
        <v>0</v>
      </c>
      <c r="B40" s="1">
        <v>637016</v>
      </c>
      <c r="C40" s="78" t="s">
        <v>43</v>
      </c>
      <c r="D40" s="80">
        <v>300</v>
      </c>
      <c r="E40" s="80"/>
      <c r="F40" s="151">
        <f t="shared" si="0"/>
        <v>300</v>
      </c>
      <c r="G40" s="116"/>
      <c r="H40" s="116"/>
      <c r="I40" s="116"/>
      <c r="J40" s="72"/>
      <c r="K40" s="72"/>
      <c r="L40" s="72"/>
    </row>
    <row r="41" spans="1:12" ht="15.75" customHeight="1">
      <c r="A41" s="106" t="s">
        <v>0</v>
      </c>
      <c r="B41" s="1">
        <v>637012</v>
      </c>
      <c r="C41" s="78" t="s">
        <v>44</v>
      </c>
      <c r="D41" s="80">
        <v>500</v>
      </c>
      <c r="E41" s="80"/>
      <c r="F41" s="151">
        <f t="shared" si="0"/>
        <v>500</v>
      </c>
      <c r="G41" s="116"/>
      <c r="H41" s="116"/>
      <c r="I41" s="116"/>
      <c r="J41" s="72"/>
      <c r="K41" s="72"/>
      <c r="L41" s="72"/>
    </row>
    <row r="42" spans="1:12" ht="15.75" customHeight="1">
      <c r="A42" s="106" t="s">
        <v>0</v>
      </c>
      <c r="B42" s="1" t="s">
        <v>45</v>
      </c>
      <c r="C42" s="78" t="s">
        <v>46</v>
      </c>
      <c r="D42" s="80">
        <v>1000</v>
      </c>
      <c r="E42" s="80"/>
      <c r="F42" s="151">
        <f t="shared" si="0"/>
        <v>1000</v>
      </c>
      <c r="G42" s="116"/>
      <c r="H42" s="116"/>
      <c r="I42" s="116"/>
      <c r="J42" s="72"/>
      <c r="K42" s="72"/>
      <c r="L42" s="72"/>
    </row>
    <row r="43" spans="1:12" ht="15.75" customHeight="1">
      <c r="A43" s="106" t="s">
        <v>0</v>
      </c>
      <c r="B43" s="1">
        <v>637012</v>
      </c>
      <c r="C43" s="78" t="s">
        <v>47</v>
      </c>
      <c r="D43" s="80">
        <v>1000</v>
      </c>
      <c r="E43" s="80"/>
      <c r="F43" s="151">
        <f t="shared" si="0"/>
        <v>1000</v>
      </c>
      <c r="G43" s="116"/>
      <c r="H43" s="116"/>
      <c r="I43" s="116"/>
      <c r="J43" s="72"/>
      <c r="K43" s="72"/>
      <c r="L43" s="72"/>
    </row>
    <row r="44" spans="1:12" ht="15.75" customHeight="1">
      <c r="A44" s="106" t="s">
        <v>0</v>
      </c>
      <c r="B44" s="1">
        <v>637001</v>
      </c>
      <c r="C44" s="78" t="s">
        <v>48</v>
      </c>
      <c r="D44" s="80">
        <v>1700</v>
      </c>
      <c r="E44" s="80"/>
      <c r="F44" s="151">
        <f t="shared" si="0"/>
        <v>1700</v>
      </c>
      <c r="G44" s="116"/>
      <c r="H44" s="116"/>
      <c r="I44" s="116"/>
      <c r="J44" s="72"/>
      <c r="K44" s="72"/>
      <c r="L44" s="72"/>
    </row>
    <row r="45" spans="1:12" ht="15.75" customHeight="1">
      <c r="A45" s="106" t="s">
        <v>0</v>
      </c>
      <c r="B45" s="1">
        <v>637027</v>
      </c>
      <c r="C45" s="78" t="s">
        <v>49</v>
      </c>
      <c r="D45" s="80">
        <v>200</v>
      </c>
      <c r="E45" s="80"/>
      <c r="F45" s="151">
        <f t="shared" si="0"/>
        <v>200</v>
      </c>
      <c r="G45" s="116"/>
      <c r="H45" s="116"/>
      <c r="I45" s="116"/>
      <c r="J45" s="72"/>
      <c r="K45" s="72"/>
      <c r="L45" s="72"/>
    </row>
    <row r="46" spans="1:12" ht="15.75" customHeight="1">
      <c r="A46" s="105" t="s">
        <v>0</v>
      </c>
      <c r="B46" s="1"/>
      <c r="C46" s="78"/>
      <c r="D46" s="81">
        <f>SUM(D5:D45)</f>
        <v>173410</v>
      </c>
      <c r="E46" s="81"/>
      <c r="F46" s="81">
        <f>SUM(F5:F45)</f>
        <v>173410</v>
      </c>
      <c r="G46" s="47"/>
      <c r="H46" s="47"/>
      <c r="I46" s="47"/>
      <c r="J46" s="72"/>
      <c r="K46" s="72"/>
      <c r="L46" s="72"/>
    </row>
    <row r="47" spans="1:12" ht="15.75" customHeight="1">
      <c r="A47" s="105" t="s">
        <v>50</v>
      </c>
      <c r="B47" s="1">
        <v>642006</v>
      </c>
      <c r="C47" s="78" t="s">
        <v>51</v>
      </c>
      <c r="D47" s="81">
        <v>700</v>
      </c>
      <c r="E47" s="81"/>
      <c r="F47" s="151">
        <f t="shared" si="0"/>
        <v>700</v>
      </c>
      <c r="G47" s="47"/>
      <c r="H47" s="47"/>
      <c r="I47" s="47"/>
      <c r="J47" s="72"/>
      <c r="K47" s="72"/>
      <c r="L47" s="72"/>
    </row>
    <row r="48" spans="1:12" ht="15.75" customHeight="1">
      <c r="A48" s="105" t="s">
        <v>52</v>
      </c>
      <c r="B48" s="1" t="s">
        <v>53</v>
      </c>
      <c r="C48" s="78" t="s">
        <v>54</v>
      </c>
      <c r="D48" s="81">
        <v>300</v>
      </c>
      <c r="E48" s="81"/>
      <c r="F48" s="151">
        <f t="shared" si="0"/>
        <v>300</v>
      </c>
      <c r="G48" s="47"/>
      <c r="H48" s="47"/>
      <c r="I48" s="47"/>
      <c r="J48" s="72"/>
      <c r="K48" s="72"/>
      <c r="L48" s="72"/>
    </row>
    <row r="49" spans="1:12" ht="15.75" customHeight="1">
      <c r="A49" s="105" t="s">
        <v>55</v>
      </c>
      <c r="B49" s="1">
        <v>611</v>
      </c>
      <c r="C49" s="78" t="s">
        <v>56</v>
      </c>
      <c r="D49" s="81">
        <v>700</v>
      </c>
      <c r="E49" s="81"/>
      <c r="F49" s="151">
        <f t="shared" si="0"/>
        <v>700</v>
      </c>
      <c r="G49" s="47"/>
      <c r="H49" s="47"/>
      <c r="I49" s="47"/>
      <c r="J49" s="72"/>
      <c r="K49" s="72"/>
      <c r="L49" s="72"/>
    </row>
    <row r="50" spans="1:12" ht="15.75" customHeight="1">
      <c r="A50" s="105" t="s">
        <v>57</v>
      </c>
      <c r="B50" s="129" t="s">
        <v>58</v>
      </c>
      <c r="C50" s="130" t="s">
        <v>59</v>
      </c>
      <c r="D50" s="82">
        <v>900</v>
      </c>
      <c r="E50" s="82"/>
      <c r="F50" s="151">
        <f t="shared" si="0"/>
        <v>900</v>
      </c>
      <c r="G50" s="142"/>
      <c r="H50" s="142"/>
      <c r="I50" s="142"/>
      <c r="J50" s="72"/>
      <c r="K50" s="72"/>
      <c r="L50" s="72"/>
    </row>
    <row r="51" spans="1:12" ht="15.75" customHeight="1">
      <c r="A51" s="105" t="s">
        <v>60</v>
      </c>
      <c r="B51" s="129">
        <v>637026</v>
      </c>
      <c r="C51" s="130" t="s">
        <v>61</v>
      </c>
      <c r="D51" s="82">
        <v>3000</v>
      </c>
      <c r="E51" s="82"/>
      <c r="F51" s="151">
        <f t="shared" si="0"/>
        <v>3000</v>
      </c>
      <c r="G51" s="142"/>
      <c r="H51" s="142"/>
      <c r="I51" s="142"/>
      <c r="J51" s="72"/>
      <c r="K51" s="72"/>
      <c r="L51" s="72"/>
    </row>
    <row r="52" spans="1:12" ht="15.75" customHeight="1">
      <c r="A52" s="106" t="s">
        <v>62</v>
      </c>
      <c r="B52" s="2">
        <v>632002</v>
      </c>
      <c r="C52" s="78" t="s">
        <v>63</v>
      </c>
      <c r="D52" s="80">
        <v>1200</v>
      </c>
      <c r="E52" s="80"/>
      <c r="F52" s="151">
        <f t="shared" si="0"/>
        <v>1200</v>
      </c>
      <c r="G52" s="116"/>
      <c r="H52" s="116"/>
      <c r="I52" s="116"/>
      <c r="J52" s="72"/>
      <c r="K52" s="72"/>
      <c r="L52" s="72"/>
    </row>
    <row r="53" spans="1:12" ht="15.75" customHeight="1">
      <c r="A53" s="106" t="s">
        <v>62</v>
      </c>
      <c r="B53" s="1" t="s">
        <v>64</v>
      </c>
      <c r="C53" s="78" t="s">
        <v>65</v>
      </c>
      <c r="D53" s="80">
        <v>600</v>
      </c>
      <c r="E53" s="80"/>
      <c r="F53" s="151">
        <f t="shared" si="0"/>
        <v>600</v>
      </c>
      <c r="G53" s="116"/>
      <c r="H53" s="116"/>
      <c r="I53" s="116"/>
      <c r="J53" s="72"/>
      <c r="K53" s="72"/>
      <c r="L53" s="72"/>
    </row>
    <row r="54" spans="1:12" ht="15.75" customHeight="1">
      <c r="A54" s="106" t="s">
        <v>62</v>
      </c>
      <c r="B54" s="1">
        <v>632002</v>
      </c>
      <c r="C54" s="78" t="s">
        <v>66</v>
      </c>
      <c r="D54" s="80">
        <v>800</v>
      </c>
      <c r="E54" s="80"/>
      <c r="F54" s="151">
        <f t="shared" si="0"/>
        <v>800</v>
      </c>
      <c r="G54" s="116"/>
      <c r="H54" s="116"/>
      <c r="I54" s="116"/>
      <c r="J54" s="72"/>
      <c r="K54" s="72"/>
      <c r="L54" s="72"/>
    </row>
    <row r="55" spans="1:12" ht="15.75" customHeight="1">
      <c r="A55" s="106" t="s">
        <v>62</v>
      </c>
      <c r="B55" s="1" t="s">
        <v>67</v>
      </c>
      <c r="C55" s="78" t="s">
        <v>68</v>
      </c>
      <c r="D55" s="80">
        <v>300</v>
      </c>
      <c r="E55" s="80"/>
      <c r="F55" s="151">
        <f t="shared" si="0"/>
        <v>300</v>
      </c>
      <c r="G55" s="116"/>
      <c r="H55" s="116"/>
      <c r="I55" s="116"/>
      <c r="J55" s="72"/>
      <c r="K55" s="72"/>
      <c r="L55" s="72"/>
    </row>
    <row r="56" spans="1:12" ht="15.75" customHeight="1">
      <c r="A56" s="106" t="s">
        <v>62</v>
      </c>
      <c r="B56" s="1">
        <v>632002</v>
      </c>
      <c r="C56" s="78" t="s">
        <v>69</v>
      </c>
      <c r="D56" s="80">
        <v>1200</v>
      </c>
      <c r="E56" s="80"/>
      <c r="F56" s="151">
        <f t="shared" si="0"/>
        <v>1200</v>
      </c>
      <c r="G56" s="116"/>
      <c r="H56" s="116"/>
      <c r="I56" s="116"/>
      <c r="J56" s="72"/>
      <c r="K56" s="72"/>
      <c r="L56" s="72"/>
    </row>
    <row r="57" spans="1:12" ht="15.75" customHeight="1">
      <c r="A57" s="106" t="s">
        <v>62</v>
      </c>
      <c r="B57" s="131">
        <v>6320015</v>
      </c>
      <c r="C57" s="78" t="s">
        <v>70</v>
      </c>
      <c r="D57" s="80">
        <v>200</v>
      </c>
      <c r="E57" s="80"/>
      <c r="F57" s="151">
        <f t="shared" si="0"/>
        <v>200</v>
      </c>
      <c r="G57" s="116"/>
      <c r="H57" s="116"/>
      <c r="I57" s="116"/>
      <c r="J57" s="72"/>
      <c r="K57" s="72"/>
      <c r="L57" s="72"/>
    </row>
    <row r="58" spans="1:12" ht="15.75" customHeight="1">
      <c r="A58" s="106" t="s">
        <v>62</v>
      </c>
      <c r="B58" s="1">
        <v>632002</v>
      </c>
      <c r="C58" s="78" t="s">
        <v>71</v>
      </c>
      <c r="D58" s="80">
        <v>1200</v>
      </c>
      <c r="E58" s="80"/>
      <c r="F58" s="151">
        <f t="shared" si="0"/>
        <v>1200</v>
      </c>
      <c r="G58" s="116"/>
      <c r="H58" s="116"/>
      <c r="I58" s="116"/>
      <c r="J58" s="72"/>
      <c r="K58" s="72"/>
      <c r="L58" s="72"/>
    </row>
    <row r="59" spans="1:12" ht="15.75" customHeight="1">
      <c r="A59" s="106" t="s">
        <v>62</v>
      </c>
      <c r="B59" s="1" t="s">
        <v>72</v>
      </c>
      <c r="C59" s="78" t="s">
        <v>73</v>
      </c>
      <c r="D59" s="80">
        <v>200</v>
      </c>
      <c r="E59" s="80"/>
      <c r="F59" s="151">
        <f t="shared" si="0"/>
        <v>200</v>
      </c>
      <c r="G59" s="116"/>
      <c r="H59" s="116"/>
      <c r="I59" s="116"/>
      <c r="J59" s="72"/>
      <c r="K59" s="72"/>
      <c r="L59" s="72"/>
    </row>
    <row r="60" spans="1:12" ht="15.75" customHeight="1">
      <c r="A60" s="106" t="s">
        <v>62</v>
      </c>
      <c r="B60" s="1">
        <v>632002</v>
      </c>
      <c r="C60" s="78" t="s">
        <v>74</v>
      </c>
      <c r="D60" s="80">
        <v>1500</v>
      </c>
      <c r="E60" s="80"/>
      <c r="F60" s="151">
        <f t="shared" si="0"/>
        <v>1500</v>
      </c>
      <c r="G60" s="116"/>
      <c r="H60" s="116"/>
      <c r="I60" s="116"/>
      <c r="J60" s="72"/>
      <c r="K60" s="72"/>
      <c r="L60" s="72"/>
    </row>
    <row r="61" spans="1:12" ht="15.75" customHeight="1">
      <c r="A61" s="106" t="s">
        <v>62</v>
      </c>
      <c r="B61" s="2" t="s">
        <v>75</v>
      </c>
      <c r="C61" s="78" t="s">
        <v>76</v>
      </c>
      <c r="D61" s="80">
        <v>150</v>
      </c>
      <c r="E61" s="80"/>
      <c r="F61" s="151">
        <f t="shared" si="0"/>
        <v>150</v>
      </c>
      <c r="G61" s="116"/>
      <c r="H61" s="116"/>
      <c r="I61" s="116"/>
      <c r="J61" s="72"/>
      <c r="K61" s="72"/>
      <c r="L61" s="72"/>
    </row>
    <row r="62" spans="1:12" ht="15.75" customHeight="1">
      <c r="A62" s="105" t="s">
        <v>62</v>
      </c>
      <c r="B62" s="2"/>
      <c r="C62" s="78"/>
      <c r="D62" s="81">
        <f>SUM(D52:D61)</f>
        <v>7350</v>
      </c>
      <c r="E62" s="81"/>
      <c r="F62" s="81">
        <f>SUM(F52:F61)</f>
        <v>7350</v>
      </c>
      <c r="G62" s="47"/>
      <c r="H62" s="47"/>
      <c r="I62" s="47"/>
      <c r="J62" s="72"/>
      <c r="K62" s="72"/>
      <c r="L62" s="72"/>
    </row>
    <row r="63" spans="1:12" ht="15.75" customHeight="1">
      <c r="A63" s="106" t="s">
        <v>77</v>
      </c>
      <c r="B63" s="1">
        <v>651002</v>
      </c>
      <c r="C63" s="78" t="s">
        <v>78</v>
      </c>
      <c r="D63" s="83">
        <v>18124</v>
      </c>
      <c r="E63" s="83"/>
      <c r="F63" s="151">
        <f t="shared" si="0"/>
        <v>18124</v>
      </c>
      <c r="G63" s="117"/>
      <c r="H63" s="117"/>
      <c r="I63" s="117"/>
      <c r="J63" s="72"/>
      <c r="K63" s="72"/>
      <c r="L63" s="72"/>
    </row>
    <row r="64" spans="1:12" ht="15.75" customHeight="1">
      <c r="A64" s="105" t="s">
        <v>77</v>
      </c>
      <c r="B64" s="1">
        <v>821005</v>
      </c>
      <c r="C64" s="78" t="s">
        <v>79</v>
      </c>
      <c r="D64" s="83">
        <v>27916</v>
      </c>
      <c r="E64" s="83"/>
      <c r="F64" s="151">
        <f t="shared" si="0"/>
        <v>27916</v>
      </c>
      <c r="G64" s="117"/>
      <c r="H64" s="117"/>
      <c r="I64" s="117"/>
      <c r="J64" s="72"/>
      <c r="K64" s="72"/>
      <c r="L64" s="72"/>
    </row>
    <row r="65" spans="1:12" ht="15.75" customHeight="1">
      <c r="A65" s="105"/>
      <c r="B65" s="1"/>
      <c r="C65" s="78"/>
      <c r="D65" s="83"/>
      <c r="E65" s="83"/>
      <c r="F65" s="151">
        <f t="shared" si="0"/>
        <v>0</v>
      </c>
      <c r="G65" s="117"/>
      <c r="H65" s="117"/>
      <c r="I65" s="117"/>
      <c r="J65" s="72"/>
      <c r="K65" s="72"/>
      <c r="L65" s="72"/>
    </row>
    <row r="66" spans="1:12" ht="15.75" customHeight="1">
      <c r="A66" s="132"/>
      <c r="B66" s="1"/>
      <c r="C66" s="78"/>
      <c r="D66" s="81">
        <f>SUM(D63:D65)</f>
        <v>46040</v>
      </c>
      <c r="E66" s="81"/>
      <c r="F66" s="81">
        <f>SUM(F63:F65)</f>
        <v>46040</v>
      </c>
      <c r="G66" s="47"/>
      <c r="H66" s="47"/>
      <c r="I66" s="47"/>
      <c r="J66" s="72"/>
      <c r="K66" s="72"/>
      <c r="L66" s="72"/>
    </row>
    <row r="67" spans="1:12" ht="15.75" customHeight="1">
      <c r="A67" s="191" t="s">
        <v>80</v>
      </c>
      <c r="B67" s="196">
        <v>711001</v>
      </c>
      <c r="C67" s="197" t="s">
        <v>81</v>
      </c>
      <c r="D67" s="198">
        <v>10000</v>
      </c>
      <c r="E67" s="198">
        <v>-10000</v>
      </c>
      <c r="F67" s="228">
        <f t="shared" si="0"/>
        <v>0</v>
      </c>
      <c r="G67" s="117"/>
      <c r="H67" s="117"/>
      <c r="I67" s="117"/>
      <c r="J67" s="117"/>
      <c r="K67" s="72"/>
      <c r="L67" s="72"/>
    </row>
    <row r="68" spans="1:12" ht="15.75" customHeight="1">
      <c r="A68" s="106" t="s">
        <v>80</v>
      </c>
      <c r="B68" s="1">
        <v>635</v>
      </c>
      <c r="C68" s="78" t="s">
        <v>82</v>
      </c>
      <c r="D68" s="80">
        <v>1000</v>
      </c>
      <c r="E68" s="80">
        <v>-500</v>
      </c>
      <c r="F68" s="151">
        <f t="shared" si="0"/>
        <v>500</v>
      </c>
      <c r="G68" s="116"/>
      <c r="H68" s="116"/>
      <c r="I68" s="116"/>
      <c r="J68" s="72"/>
      <c r="K68" s="72"/>
      <c r="L68" s="72"/>
    </row>
    <row r="69" spans="1:12" ht="15.75" customHeight="1">
      <c r="A69" s="106" t="s">
        <v>80</v>
      </c>
      <c r="B69" s="2">
        <v>635</v>
      </c>
      <c r="C69" s="78" t="s">
        <v>358</v>
      </c>
      <c r="D69" s="80">
        <v>3000</v>
      </c>
      <c r="E69" s="80">
        <v>500</v>
      </c>
      <c r="F69" s="151">
        <f t="shared" si="0"/>
        <v>3500</v>
      </c>
      <c r="G69" s="116"/>
      <c r="H69" s="116"/>
      <c r="I69" s="116"/>
      <c r="J69" s="72"/>
      <c r="K69" s="72"/>
      <c r="L69" s="72"/>
    </row>
    <row r="70" spans="1:12" ht="15.75" customHeight="1">
      <c r="A70" s="105" t="s">
        <v>80</v>
      </c>
      <c r="B70" s="2"/>
      <c r="C70" s="78"/>
      <c r="D70" s="84">
        <f>SUM(D67:D69)</f>
        <v>14000</v>
      </c>
      <c r="E70" s="84"/>
      <c r="F70" s="84">
        <f>SUM(F67:F69)</f>
        <v>4000</v>
      </c>
      <c r="G70" s="143"/>
      <c r="H70" s="143"/>
      <c r="I70" s="143"/>
      <c r="J70" s="72"/>
      <c r="K70" s="72"/>
      <c r="L70" s="72"/>
    </row>
    <row r="71" spans="1:12" ht="15.75" customHeight="1">
      <c r="A71" s="105" t="s">
        <v>83</v>
      </c>
      <c r="B71" s="1">
        <v>633014</v>
      </c>
      <c r="C71" s="78" t="s">
        <v>84</v>
      </c>
      <c r="D71" s="81">
        <v>5000</v>
      </c>
      <c r="E71" s="81"/>
      <c r="F71" s="151">
        <f t="shared" si="0"/>
        <v>5000</v>
      </c>
      <c r="G71" s="47"/>
      <c r="H71" s="47"/>
      <c r="I71" s="47"/>
      <c r="J71" s="72"/>
      <c r="K71" s="72"/>
      <c r="L71" s="72"/>
    </row>
    <row r="72" spans="1:12" ht="15.75" customHeight="1">
      <c r="A72" s="106" t="s">
        <v>85</v>
      </c>
      <c r="B72" s="1" t="s">
        <v>86</v>
      </c>
      <c r="C72" s="78" t="s">
        <v>87</v>
      </c>
      <c r="D72" s="80">
        <v>2000</v>
      </c>
      <c r="E72" s="80"/>
      <c r="F72" s="151">
        <f>D72+E72</f>
        <v>2000</v>
      </c>
      <c r="G72" s="116"/>
      <c r="H72" s="116"/>
      <c r="I72" s="116"/>
      <c r="J72" s="72"/>
      <c r="K72" s="72"/>
      <c r="L72" s="72"/>
    </row>
    <row r="73" spans="1:12" ht="15.75" customHeight="1">
      <c r="A73" s="106" t="s">
        <v>85</v>
      </c>
      <c r="B73" s="1" t="s">
        <v>88</v>
      </c>
      <c r="C73" s="78" t="s">
        <v>89</v>
      </c>
      <c r="D73" s="80">
        <v>300</v>
      </c>
      <c r="E73" s="80"/>
      <c r="F73" s="151">
        <f>D73+E73</f>
        <v>300</v>
      </c>
      <c r="G73" s="116"/>
      <c r="H73" s="116"/>
      <c r="I73" s="116"/>
      <c r="J73" s="72"/>
      <c r="K73" s="72"/>
      <c r="L73" s="72"/>
    </row>
    <row r="74" spans="1:12" ht="15.75" customHeight="1">
      <c r="A74" s="105" t="s">
        <v>85</v>
      </c>
      <c r="B74" s="1"/>
      <c r="C74" s="78"/>
      <c r="D74" s="81">
        <f>SUM(D72:D73)</f>
        <v>2300</v>
      </c>
      <c r="E74" s="81"/>
      <c r="F74" s="81">
        <f>SUM(F72:F73)</f>
        <v>2300</v>
      </c>
      <c r="G74" s="47"/>
      <c r="H74" s="47"/>
      <c r="I74" s="47"/>
      <c r="J74" s="72"/>
      <c r="K74" s="72"/>
      <c r="L74" s="72"/>
    </row>
    <row r="75" spans="1:12" ht="15.75" customHeight="1">
      <c r="A75" s="106" t="s">
        <v>90</v>
      </c>
      <c r="B75" s="1">
        <v>637015</v>
      </c>
      <c r="C75" s="78" t="s">
        <v>91</v>
      </c>
      <c r="D75" s="80">
        <v>10</v>
      </c>
      <c r="E75" s="80"/>
      <c r="F75" s="151">
        <f>D75+E75</f>
        <v>10</v>
      </c>
      <c r="G75" s="116"/>
      <c r="H75" s="116"/>
      <c r="I75" s="116"/>
      <c r="J75" s="72"/>
      <c r="K75" s="72"/>
      <c r="L75" s="72"/>
    </row>
    <row r="76" spans="1:12" ht="15.75" customHeight="1">
      <c r="A76" s="106" t="s">
        <v>90</v>
      </c>
      <c r="B76" s="2">
        <v>633006</v>
      </c>
      <c r="C76" s="79" t="s">
        <v>92</v>
      </c>
      <c r="D76" s="83">
        <v>100</v>
      </c>
      <c r="E76" s="83"/>
      <c r="F76" s="151">
        <f>D76+E76</f>
        <v>100</v>
      </c>
      <c r="G76" s="117"/>
      <c r="H76" s="117"/>
      <c r="I76" s="117"/>
      <c r="J76" s="72"/>
      <c r="K76" s="72"/>
      <c r="L76" s="72"/>
    </row>
    <row r="77" spans="1:12" ht="15.75" customHeight="1">
      <c r="A77" s="106" t="s">
        <v>90</v>
      </c>
      <c r="B77" s="2"/>
      <c r="C77" s="79"/>
      <c r="D77" s="81">
        <f>SUM(D75:D76)</f>
        <v>110</v>
      </c>
      <c r="E77" s="81"/>
      <c r="F77" s="81">
        <f>SUM(F75:F76)</f>
        <v>110</v>
      </c>
      <c r="G77" s="47"/>
      <c r="H77" s="47"/>
      <c r="I77" s="47"/>
      <c r="J77" s="72"/>
      <c r="K77" s="72"/>
      <c r="L77" s="72"/>
    </row>
    <row r="78" spans="1:12" ht="15.75" customHeight="1">
      <c r="A78" s="106" t="s">
        <v>93</v>
      </c>
      <c r="B78" s="1" t="s">
        <v>94</v>
      </c>
      <c r="C78" s="78" t="s">
        <v>95</v>
      </c>
      <c r="D78" s="80">
        <v>1700</v>
      </c>
      <c r="E78" s="80"/>
      <c r="F78" s="151">
        <f>D78+E78</f>
        <v>1700</v>
      </c>
      <c r="G78" s="116"/>
      <c r="H78" s="116"/>
      <c r="I78" s="116"/>
      <c r="J78" s="72"/>
      <c r="K78" s="72"/>
      <c r="L78" s="72"/>
    </row>
    <row r="79" spans="1:12" ht="15.75" customHeight="1">
      <c r="A79" s="106" t="s">
        <v>93</v>
      </c>
      <c r="B79" s="1">
        <v>641001</v>
      </c>
      <c r="C79" s="78" t="s">
        <v>96</v>
      </c>
      <c r="D79" s="80">
        <v>3000</v>
      </c>
      <c r="E79" s="80"/>
      <c r="F79" s="151">
        <f>D79+E79</f>
        <v>3000</v>
      </c>
      <c r="G79" s="116"/>
      <c r="H79" s="116"/>
      <c r="I79" s="116"/>
      <c r="J79" s="72"/>
      <c r="K79" s="72"/>
      <c r="L79" s="72"/>
    </row>
    <row r="80" spans="1:12" ht="15.75" customHeight="1">
      <c r="A80" s="105" t="s">
        <v>93</v>
      </c>
      <c r="B80" s="1"/>
      <c r="C80" s="78"/>
      <c r="D80" s="115">
        <f>SUM(D78+D79)</f>
        <v>4700</v>
      </c>
      <c r="E80" s="115"/>
      <c r="F80" s="115">
        <f>SUM(F78+F79)</f>
        <v>4700</v>
      </c>
      <c r="G80" s="144"/>
      <c r="H80" s="144"/>
      <c r="I80" s="144"/>
      <c r="J80" s="72"/>
      <c r="K80" s="72"/>
      <c r="L80" s="72"/>
    </row>
    <row r="81" spans="1:12" ht="15.75" customHeight="1">
      <c r="A81" s="106" t="s">
        <v>97</v>
      </c>
      <c r="B81" s="1">
        <v>632001</v>
      </c>
      <c r="C81" s="78" t="s">
        <v>98</v>
      </c>
      <c r="D81" s="80">
        <v>100</v>
      </c>
      <c r="E81" s="80"/>
      <c r="F81" s="151">
        <f>D81+E81</f>
        <v>100</v>
      </c>
      <c r="G81" s="116"/>
      <c r="H81" s="116"/>
      <c r="I81" s="116"/>
      <c r="J81" s="72"/>
      <c r="K81" s="72"/>
      <c r="L81" s="72"/>
    </row>
    <row r="82" spans="1:12" ht="15.75" customHeight="1">
      <c r="A82" s="106" t="s">
        <v>97</v>
      </c>
      <c r="B82" s="1">
        <v>632002</v>
      </c>
      <c r="C82" s="78" t="s">
        <v>99</v>
      </c>
      <c r="D82" s="80">
        <v>200</v>
      </c>
      <c r="E82" s="80"/>
      <c r="F82" s="151">
        <f>D82+E82</f>
        <v>200</v>
      </c>
      <c r="G82" s="116"/>
      <c r="H82" s="116"/>
      <c r="I82" s="116"/>
      <c r="J82" s="72"/>
      <c r="K82" s="72"/>
      <c r="L82" s="72"/>
    </row>
    <row r="83" spans="1:12" ht="15.75" customHeight="1">
      <c r="A83" s="191"/>
      <c r="B83" s="192">
        <v>717001</v>
      </c>
      <c r="C83" s="193" t="s">
        <v>102</v>
      </c>
      <c r="D83" s="194">
        <v>0</v>
      </c>
      <c r="E83" s="194"/>
      <c r="F83" s="228">
        <f>D83+E83</f>
        <v>0</v>
      </c>
      <c r="G83" s="116"/>
      <c r="H83" s="116"/>
      <c r="I83" s="116"/>
      <c r="J83" s="72"/>
      <c r="K83" s="72"/>
      <c r="L83" s="72"/>
    </row>
    <row r="84" spans="1:12" ht="15.75" customHeight="1">
      <c r="A84" s="106" t="s">
        <v>97</v>
      </c>
      <c r="B84" s="1">
        <v>633001</v>
      </c>
      <c r="C84" s="78" t="s">
        <v>100</v>
      </c>
      <c r="D84" s="80">
        <v>1000</v>
      </c>
      <c r="E84" s="80"/>
      <c r="F84" s="151">
        <f>D84+E84</f>
        <v>1000</v>
      </c>
      <c r="G84" s="116"/>
      <c r="H84" s="116"/>
      <c r="I84" s="116"/>
      <c r="J84" s="72"/>
      <c r="K84" s="72"/>
      <c r="L84" s="72"/>
    </row>
    <row r="85" spans="1:12" ht="15.75" customHeight="1">
      <c r="A85" s="106" t="s">
        <v>97</v>
      </c>
      <c r="B85" s="1" t="s">
        <v>101</v>
      </c>
      <c r="C85" s="78" t="s">
        <v>102</v>
      </c>
      <c r="D85" s="80">
        <v>3000</v>
      </c>
      <c r="E85" s="80"/>
      <c r="F85" s="151">
        <f>D85+E85</f>
        <v>3000</v>
      </c>
      <c r="G85" s="116"/>
      <c r="H85" s="116"/>
      <c r="I85" s="116"/>
      <c r="J85" s="72"/>
      <c r="K85" s="72"/>
      <c r="L85" s="72"/>
    </row>
    <row r="86" spans="1:12" ht="15.75" customHeight="1">
      <c r="A86" s="105" t="s">
        <v>97</v>
      </c>
      <c r="B86" s="107"/>
      <c r="C86" s="108"/>
      <c r="D86" s="81">
        <f>SUM(D81:D85)</f>
        <v>4300</v>
      </c>
      <c r="E86" s="81"/>
      <c r="F86" s="81">
        <f>SUM(F81:F85)</f>
        <v>4300</v>
      </c>
      <c r="G86" s="47"/>
      <c r="H86" s="47"/>
      <c r="I86" s="47"/>
      <c r="J86" s="72"/>
      <c r="K86" s="72"/>
      <c r="L86" s="72"/>
    </row>
    <row r="87" spans="1:12" ht="15.75" customHeight="1">
      <c r="A87" s="106" t="s">
        <v>103</v>
      </c>
      <c r="B87" s="1">
        <v>633006</v>
      </c>
      <c r="C87" s="78" t="s">
        <v>104</v>
      </c>
      <c r="D87" s="80">
        <v>40</v>
      </c>
      <c r="E87" s="80"/>
      <c r="F87" s="151">
        <f>D87+E87</f>
        <v>40</v>
      </c>
      <c r="G87" s="116"/>
      <c r="H87" s="116"/>
      <c r="I87" s="116"/>
      <c r="J87" s="72"/>
      <c r="K87" s="72"/>
      <c r="L87" s="72"/>
    </row>
    <row r="88" spans="1:12" ht="15.75" customHeight="1">
      <c r="A88" s="106" t="s">
        <v>103</v>
      </c>
      <c r="B88" s="1">
        <v>635004</v>
      </c>
      <c r="C88" s="78" t="s">
        <v>105</v>
      </c>
      <c r="D88" s="80">
        <v>1000</v>
      </c>
      <c r="E88" s="80"/>
      <c r="F88" s="151">
        <f>D88+E88</f>
        <v>1000</v>
      </c>
      <c r="G88" s="116"/>
      <c r="H88" s="116"/>
      <c r="I88" s="116"/>
      <c r="J88" s="72"/>
      <c r="K88" s="72"/>
      <c r="L88" s="72"/>
    </row>
    <row r="89" spans="1:12" ht="15.75" customHeight="1">
      <c r="A89" s="105" t="s">
        <v>103</v>
      </c>
      <c r="B89" s="1"/>
      <c r="C89" s="78"/>
      <c r="D89" s="81">
        <f>SUM(D87:D88)</f>
        <v>1040</v>
      </c>
      <c r="E89" s="81"/>
      <c r="F89" s="81">
        <f>SUM(F87:F88)</f>
        <v>1040</v>
      </c>
      <c r="G89" s="47"/>
      <c r="H89" s="47"/>
      <c r="I89" s="47"/>
      <c r="J89" s="72"/>
      <c r="K89" s="72"/>
      <c r="L89" s="72"/>
    </row>
    <row r="90" spans="1:12" ht="15.75" customHeight="1">
      <c r="A90" s="105" t="s">
        <v>106</v>
      </c>
      <c r="B90" s="1">
        <v>633009</v>
      </c>
      <c r="C90" s="78" t="s">
        <v>107</v>
      </c>
      <c r="D90" s="81">
        <v>2500</v>
      </c>
      <c r="E90" s="81"/>
      <c r="F90" s="151">
        <f aca="true" t="shared" si="1" ref="F90:F98">D90+E90</f>
        <v>2500</v>
      </c>
      <c r="G90" s="47"/>
      <c r="H90" s="47"/>
      <c r="I90" s="47"/>
      <c r="J90" s="72"/>
      <c r="K90" s="72"/>
      <c r="L90" s="72"/>
    </row>
    <row r="91" spans="1:12" ht="15.75" customHeight="1">
      <c r="A91" s="106" t="s">
        <v>108</v>
      </c>
      <c r="B91" s="1">
        <v>641001</v>
      </c>
      <c r="C91" s="78" t="s">
        <v>333</v>
      </c>
      <c r="D91" s="80">
        <v>1000</v>
      </c>
      <c r="E91" s="80"/>
      <c r="F91" s="151">
        <f t="shared" si="1"/>
        <v>1000</v>
      </c>
      <c r="G91" s="116"/>
      <c r="H91" s="116"/>
      <c r="I91" s="116"/>
      <c r="J91" s="72"/>
      <c r="K91" s="72"/>
      <c r="L91" s="72"/>
    </row>
    <row r="92" spans="1:12" ht="15.75" customHeight="1">
      <c r="A92" s="106" t="s">
        <v>108</v>
      </c>
      <c r="B92" s="1" t="s">
        <v>109</v>
      </c>
      <c r="C92" s="78" t="s">
        <v>110</v>
      </c>
      <c r="D92" s="80">
        <v>1500</v>
      </c>
      <c r="E92" s="80"/>
      <c r="F92" s="151">
        <f t="shared" si="1"/>
        <v>1500</v>
      </c>
      <c r="G92" s="116"/>
      <c r="H92" s="116"/>
      <c r="I92" s="116"/>
      <c r="J92" s="72"/>
      <c r="K92" s="72"/>
      <c r="L92" s="72"/>
    </row>
    <row r="93" spans="1:12" ht="15.75" customHeight="1">
      <c r="A93" s="106" t="s">
        <v>108</v>
      </c>
      <c r="B93" s="1" t="s">
        <v>111</v>
      </c>
      <c r="C93" s="78" t="s">
        <v>112</v>
      </c>
      <c r="D93" s="80">
        <v>5000</v>
      </c>
      <c r="E93" s="80"/>
      <c r="F93" s="151">
        <f t="shared" si="1"/>
        <v>5000</v>
      </c>
      <c r="G93" s="116"/>
      <c r="H93" s="116"/>
      <c r="I93" s="116"/>
      <c r="J93" s="72"/>
      <c r="K93" s="72"/>
      <c r="L93" s="72"/>
    </row>
    <row r="94" spans="1:12" ht="15.75" customHeight="1">
      <c r="A94" s="106" t="s">
        <v>108</v>
      </c>
      <c r="B94" s="1">
        <v>632005</v>
      </c>
      <c r="C94" s="78" t="s">
        <v>113</v>
      </c>
      <c r="D94" s="80">
        <v>900</v>
      </c>
      <c r="E94" s="80"/>
      <c r="F94" s="151">
        <f t="shared" si="1"/>
        <v>900</v>
      </c>
      <c r="G94" s="116"/>
      <c r="H94" s="116"/>
      <c r="I94" s="116"/>
      <c r="J94" s="72"/>
      <c r="K94" s="72"/>
      <c r="L94" s="72"/>
    </row>
    <row r="95" spans="1:12" ht="15.75" customHeight="1">
      <c r="A95" s="106" t="s">
        <v>108</v>
      </c>
      <c r="B95" s="2">
        <v>633006</v>
      </c>
      <c r="C95" s="78" t="s">
        <v>114</v>
      </c>
      <c r="D95" s="80">
        <v>500</v>
      </c>
      <c r="E95" s="80"/>
      <c r="F95" s="151">
        <f t="shared" si="1"/>
        <v>500</v>
      </c>
      <c r="G95" s="116"/>
      <c r="H95" s="116"/>
      <c r="I95" s="116"/>
      <c r="J95" s="72"/>
      <c r="K95" s="72"/>
      <c r="L95" s="72"/>
    </row>
    <row r="96" spans="1:12" ht="15.75" customHeight="1">
      <c r="A96" s="106" t="s">
        <v>108</v>
      </c>
      <c r="B96" s="1">
        <v>635014</v>
      </c>
      <c r="C96" s="78" t="s">
        <v>115</v>
      </c>
      <c r="D96" s="80">
        <v>500</v>
      </c>
      <c r="E96" s="80"/>
      <c r="F96" s="151">
        <f t="shared" si="1"/>
        <v>500</v>
      </c>
      <c r="G96" s="116"/>
      <c r="H96" s="116"/>
      <c r="I96" s="116"/>
      <c r="J96" s="72"/>
      <c r="K96" s="72"/>
      <c r="L96" s="72"/>
    </row>
    <row r="97" spans="1:12" ht="15.75" customHeight="1">
      <c r="A97" s="106" t="s">
        <v>108</v>
      </c>
      <c r="B97" s="1">
        <v>632002</v>
      </c>
      <c r="C97" s="78" t="s">
        <v>116</v>
      </c>
      <c r="D97" s="80">
        <v>200</v>
      </c>
      <c r="E97" s="80"/>
      <c r="F97" s="151">
        <f t="shared" si="1"/>
        <v>200</v>
      </c>
      <c r="G97" s="116"/>
      <c r="H97" s="116"/>
      <c r="I97" s="116"/>
      <c r="J97" s="72"/>
      <c r="K97" s="72"/>
      <c r="L97" s="72"/>
    </row>
    <row r="98" spans="1:12" ht="15.75" customHeight="1">
      <c r="A98" s="106" t="s">
        <v>108</v>
      </c>
      <c r="B98" s="1" t="s">
        <v>101</v>
      </c>
      <c r="C98" s="78" t="s">
        <v>117</v>
      </c>
      <c r="D98" s="80">
        <v>300</v>
      </c>
      <c r="E98" s="80"/>
      <c r="F98" s="151">
        <f t="shared" si="1"/>
        <v>300</v>
      </c>
      <c r="G98" s="116"/>
      <c r="H98" s="116"/>
      <c r="I98" s="116"/>
      <c r="J98" s="72"/>
      <c r="K98" s="72"/>
      <c r="L98" s="72"/>
    </row>
    <row r="99" spans="1:12" ht="15.75" customHeight="1">
      <c r="A99" s="105" t="s">
        <v>108</v>
      </c>
      <c r="B99" s="1"/>
      <c r="C99" s="78"/>
      <c r="D99" s="81">
        <f>SUM(D91:D98)</f>
        <v>9900</v>
      </c>
      <c r="E99" s="81"/>
      <c r="F99" s="81">
        <f>SUM(F91:F98)</f>
        <v>9900</v>
      </c>
      <c r="G99" s="47"/>
      <c r="H99" s="47"/>
      <c r="I99" s="47"/>
      <c r="J99" s="72"/>
      <c r="K99" s="72"/>
      <c r="L99" s="72"/>
    </row>
    <row r="100" spans="1:12" ht="15.75" customHeight="1">
      <c r="A100" s="106" t="s">
        <v>118</v>
      </c>
      <c r="B100" s="1">
        <v>632001</v>
      </c>
      <c r="C100" s="78" t="s">
        <v>119</v>
      </c>
      <c r="D100" s="80">
        <v>2400</v>
      </c>
      <c r="E100" s="80"/>
      <c r="F100" s="151">
        <f>D100+E100</f>
        <v>2400</v>
      </c>
      <c r="G100" s="116"/>
      <c r="H100" s="116"/>
      <c r="I100" s="116"/>
      <c r="J100" s="72"/>
      <c r="K100" s="72"/>
      <c r="L100" s="72"/>
    </row>
    <row r="101" spans="1:12" ht="15.75" customHeight="1">
      <c r="A101" s="106" t="s">
        <v>118</v>
      </c>
      <c r="B101" s="1">
        <v>632002</v>
      </c>
      <c r="C101" s="78" t="s">
        <v>120</v>
      </c>
      <c r="D101" s="80">
        <v>150</v>
      </c>
      <c r="E101" s="80"/>
      <c r="F101" s="151">
        <f>D101+E101</f>
        <v>150</v>
      </c>
      <c r="G101" s="116"/>
      <c r="H101" s="116"/>
      <c r="I101" s="116"/>
      <c r="J101" s="72"/>
      <c r="K101" s="72"/>
      <c r="L101" s="72"/>
    </row>
    <row r="102" spans="1:12" ht="15.75" customHeight="1">
      <c r="A102" s="106" t="s">
        <v>118</v>
      </c>
      <c r="B102" s="1">
        <v>635014</v>
      </c>
      <c r="C102" s="78" t="s">
        <v>121</v>
      </c>
      <c r="D102" s="80">
        <v>1000</v>
      </c>
      <c r="E102" s="80"/>
      <c r="F102" s="151">
        <f>D102+E102</f>
        <v>1000</v>
      </c>
      <c r="G102" s="116"/>
      <c r="H102" s="116"/>
      <c r="I102" s="116"/>
      <c r="J102" s="72"/>
      <c r="K102" s="72"/>
      <c r="L102" s="72"/>
    </row>
    <row r="103" spans="1:12" ht="15.75" customHeight="1">
      <c r="A103" s="105" t="s">
        <v>118</v>
      </c>
      <c r="B103" s="1"/>
      <c r="C103" s="78"/>
      <c r="D103" s="81">
        <f>SUM(D100:D102)</f>
        <v>3550</v>
      </c>
      <c r="E103" s="81"/>
      <c r="F103" s="81">
        <f>SUM(F100:F102)</f>
        <v>3550</v>
      </c>
      <c r="G103" s="47"/>
      <c r="H103" s="47"/>
      <c r="I103" s="47"/>
      <c r="J103" s="72"/>
      <c r="K103" s="72"/>
      <c r="L103" s="72"/>
    </row>
    <row r="104" spans="1:12" ht="15.75" customHeight="1">
      <c r="A104" s="106" t="s">
        <v>122</v>
      </c>
      <c r="B104" s="2">
        <v>637027</v>
      </c>
      <c r="C104" s="78" t="s">
        <v>123</v>
      </c>
      <c r="D104" s="80">
        <v>500</v>
      </c>
      <c r="E104" s="80"/>
      <c r="F104" s="151">
        <f aca="true" t="shared" si="2" ref="F104:F109">D104+E104</f>
        <v>500</v>
      </c>
      <c r="G104" s="116"/>
      <c r="H104" s="116"/>
      <c r="I104" s="116"/>
      <c r="J104" s="72"/>
      <c r="K104" s="72"/>
      <c r="L104" s="72"/>
    </row>
    <row r="105" spans="1:12" ht="15.75" customHeight="1">
      <c r="A105" s="106" t="s">
        <v>122</v>
      </c>
      <c r="B105" s="2">
        <v>633004</v>
      </c>
      <c r="C105" s="78" t="s">
        <v>124</v>
      </c>
      <c r="D105" s="80">
        <v>200</v>
      </c>
      <c r="E105" s="80"/>
      <c r="F105" s="151">
        <f t="shared" si="2"/>
        <v>200</v>
      </c>
      <c r="G105" s="116"/>
      <c r="H105" s="116"/>
      <c r="I105" s="116"/>
      <c r="J105" s="72"/>
      <c r="K105" s="72"/>
      <c r="L105" s="72"/>
    </row>
    <row r="106" spans="1:12" ht="15.75" customHeight="1">
      <c r="A106" s="106" t="s">
        <v>122</v>
      </c>
      <c r="B106" s="2">
        <v>633009</v>
      </c>
      <c r="C106" s="78" t="s">
        <v>125</v>
      </c>
      <c r="D106" s="80">
        <v>10</v>
      </c>
      <c r="E106" s="80"/>
      <c r="F106" s="151">
        <f t="shared" si="2"/>
        <v>10</v>
      </c>
      <c r="G106" s="116"/>
      <c r="H106" s="116"/>
      <c r="I106" s="116"/>
      <c r="J106" s="72"/>
      <c r="K106" s="72"/>
      <c r="L106" s="72"/>
    </row>
    <row r="107" spans="1:12" ht="15.75" customHeight="1">
      <c r="A107" s="106" t="s">
        <v>122</v>
      </c>
      <c r="B107" s="2">
        <v>634001</v>
      </c>
      <c r="C107" s="78" t="s">
        <v>126</v>
      </c>
      <c r="D107" s="80">
        <v>10</v>
      </c>
      <c r="E107" s="80"/>
      <c r="F107" s="151">
        <f t="shared" si="2"/>
        <v>10</v>
      </c>
      <c r="G107" s="116"/>
      <c r="H107" s="116"/>
      <c r="I107" s="116"/>
      <c r="J107" s="72"/>
      <c r="K107" s="72"/>
      <c r="L107" s="72"/>
    </row>
    <row r="108" spans="1:12" ht="15.75" customHeight="1">
      <c r="A108" s="106" t="s">
        <v>122</v>
      </c>
      <c r="B108" s="2">
        <v>637004</v>
      </c>
      <c r="C108" s="78" t="s">
        <v>127</v>
      </c>
      <c r="D108" s="80">
        <v>400</v>
      </c>
      <c r="E108" s="80"/>
      <c r="F108" s="151">
        <f t="shared" si="2"/>
        <v>400</v>
      </c>
      <c r="G108" s="116"/>
      <c r="H108" s="116"/>
      <c r="I108" s="116"/>
      <c r="J108" s="72"/>
      <c r="K108" s="72"/>
      <c r="L108" s="72"/>
    </row>
    <row r="109" spans="1:12" ht="15.75" customHeight="1">
      <c r="A109" s="106" t="s">
        <v>122</v>
      </c>
      <c r="B109" s="2">
        <v>642006</v>
      </c>
      <c r="C109" s="78" t="s">
        <v>128</v>
      </c>
      <c r="D109" s="80">
        <v>30</v>
      </c>
      <c r="E109" s="80"/>
      <c r="F109" s="151">
        <f t="shared" si="2"/>
        <v>30</v>
      </c>
      <c r="G109" s="116"/>
      <c r="H109" s="116"/>
      <c r="I109" s="116"/>
      <c r="J109" s="72"/>
      <c r="K109" s="72"/>
      <c r="L109" s="72"/>
    </row>
    <row r="110" spans="1:12" ht="15.75" customHeight="1">
      <c r="A110" s="105" t="s">
        <v>122</v>
      </c>
      <c r="B110" s="2"/>
      <c r="C110" s="78"/>
      <c r="D110" s="81">
        <f>SUM(D104:D109)</f>
        <v>1150</v>
      </c>
      <c r="E110" s="81"/>
      <c r="F110" s="81">
        <f>SUM(F104:F109)</f>
        <v>1150</v>
      </c>
      <c r="G110" s="47"/>
      <c r="H110" s="47"/>
      <c r="I110" s="47"/>
      <c r="J110" s="72"/>
      <c r="K110" s="72"/>
      <c r="L110" s="72"/>
    </row>
    <row r="111" spans="1:12" ht="15.75" customHeight="1">
      <c r="A111" s="105" t="s">
        <v>129</v>
      </c>
      <c r="B111" s="1">
        <v>637004</v>
      </c>
      <c r="C111" s="78" t="s">
        <v>130</v>
      </c>
      <c r="D111" s="83">
        <v>30000</v>
      </c>
      <c r="E111" s="83"/>
      <c r="F111" s="151">
        <f>D111+E111</f>
        <v>30000</v>
      </c>
      <c r="G111" s="117"/>
      <c r="H111" s="117"/>
      <c r="I111" s="117"/>
      <c r="J111" s="72"/>
      <c r="K111" s="72"/>
      <c r="L111" s="72"/>
    </row>
    <row r="112" spans="1:12" ht="15.75" customHeight="1">
      <c r="A112" s="210" t="s">
        <v>129</v>
      </c>
      <c r="B112" s="192">
        <v>717001</v>
      </c>
      <c r="C112" s="193" t="s">
        <v>341</v>
      </c>
      <c r="D112" s="198">
        <v>25000</v>
      </c>
      <c r="E112" s="198"/>
      <c r="F112" s="228">
        <f>D112+E112</f>
        <v>25000</v>
      </c>
      <c r="G112" s="117"/>
      <c r="H112" s="117"/>
      <c r="I112" s="117"/>
      <c r="J112" s="72"/>
      <c r="K112" s="72"/>
      <c r="L112" s="72"/>
    </row>
    <row r="113" spans="1:12" ht="15.75" customHeight="1">
      <c r="A113" s="105"/>
      <c r="B113" s="1"/>
      <c r="C113" s="78"/>
      <c r="D113" s="81">
        <f>SUM(D111:D112)</f>
        <v>55000</v>
      </c>
      <c r="E113" s="81"/>
      <c r="F113" s="81">
        <f>SUM(F111:F112)</f>
        <v>55000</v>
      </c>
      <c r="G113" s="47"/>
      <c r="H113" s="47"/>
      <c r="I113" s="47"/>
      <c r="J113" s="72"/>
      <c r="K113" s="72"/>
      <c r="L113" s="72"/>
    </row>
    <row r="114" spans="1:12" ht="15.75" customHeight="1">
      <c r="A114" s="210" t="s">
        <v>131</v>
      </c>
      <c r="B114" s="196">
        <v>717001</v>
      </c>
      <c r="C114" s="193" t="s">
        <v>349</v>
      </c>
      <c r="D114" s="211">
        <v>50000</v>
      </c>
      <c r="E114" s="211">
        <v>-50000</v>
      </c>
      <c r="F114" s="228">
        <f>D114+E114</f>
        <v>0</v>
      </c>
      <c r="G114" s="145"/>
      <c r="H114" s="145"/>
      <c r="I114" s="145"/>
      <c r="J114" s="72"/>
      <c r="K114" s="72"/>
      <c r="L114" s="72"/>
    </row>
    <row r="115" spans="1:12" ht="15.75" customHeight="1">
      <c r="A115" s="210" t="s">
        <v>131</v>
      </c>
      <c r="B115" s="196">
        <v>717001</v>
      </c>
      <c r="C115" s="193" t="s">
        <v>366</v>
      </c>
      <c r="D115" s="198">
        <v>10000</v>
      </c>
      <c r="E115" s="198">
        <v>179560</v>
      </c>
      <c r="F115" s="228">
        <f>D115+E115</f>
        <v>189560</v>
      </c>
      <c r="G115" s="117"/>
      <c r="H115" s="117"/>
      <c r="I115" s="117"/>
      <c r="J115" s="72"/>
      <c r="K115" s="72"/>
      <c r="L115" s="72"/>
    </row>
    <row r="116" spans="1:12" ht="15.75" customHeight="1">
      <c r="A116" s="208" t="s">
        <v>131</v>
      </c>
      <c r="B116" s="209">
        <v>717001</v>
      </c>
      <c r="C116" s="206" t="s">
        <v>329</v>
      </c>
      <c r="D116" s="204">
        <v>200000</v>
      </c>
      <c r="E116" s="204">
        <v>-200000</v>
      </c>
      <c r="F116" s="229">
        <f>D116+E116</f>
        <v>0</v>
      </c>
      <c r="G116" s="47"/>
      <c r="H116" s="47"/>
      <c r="I116" s="47"/>
      <c r="J116" s="72"/>
      <c r="K116" s="72"/>
      <c r="L116" s="72"/>
    </row>
    <row r="117" spans="1:12" ht="15.75" customHeight="1">
      <c r="A117" s="105" t="s">
        <v>131</v>
      </c>
      <c r="B117" s="2"/>
      <c r="C117" s="78"/>
      <c r="D117" s="81">
        <f>SUM(D114:D116)</f>
        <v>260000</v>
      </c>
      <c r="E117" s="81"/>
      <c r="F117" s="81">
        <f>SUM(F114:F116)</f>
        <v>189560</v>
      </c>
      <c r="G117" s="47"/>
      <c r="H117" s="47"/>
      <c r="I117" s="47"/>
      <c r="J117" s="72"/>
      <c r="K117" s="72"/>
      <c r="L117" s="72"/>
    </row>
    <row r="118" spans="1:12" ht="15.75" customHeight="1">
      <c r="A118" s="105" t="s">
        <v>132</v>
      </c>
      <c r="B118" s="2">
        <v>637005</v>
      </c>
      <c r="C118" s="78" t="s">
        <v>133</v>
      </c>
      <c r="D118" s="81">
        <v>700</v>
      </c>
      <c r="E118" s="81"/>
      <c r="F118" s="151">
        <f>D118+E118</f>
        <v>700</v>
      </c>
      <c r="G118" s="47"/>
      <c r="H118" s="47"/>
      <c r="I118" s="47"/>
      <c r="J118" s="72"/>
      <c r="K118" s="72"/>
      <c r="L118" s="72"/>
    </row>
    <row r="119" spans="1:12" ht="15.75" customHeight="1">
      <c r="A119" s="105" t="s">
        <v>134</v>
      </c>
      <c r="B119" s="1">
        <v>633006</v>
      </c>
      <c r="C119" s="78" t="s">
        <v>135</v>
      </c>
      <c r="D119" s="83">
        <v>1700</v>
      </c>
      <c r="E119" s="83">
        <v>-1000</v>
      </c>
      <c r="F119" s="151">
        <f>D119+E119</f>
        <v>700</v>
      </c>
      <c r="G119" s="117"/>
      <c r="H119" s="117"/>
      <c r="I119" s="117"/>
      <c r="J119" s="72"/>
      <c r="K119" s="72"/>
      <c r="L119" s="72"/>
    </row>
    <row r="120" spans="1:12" ht="15.75" customHeight="1">
      <c r="A120" s="105" t="s">
        <v>136</v>
      </c>
      <c r="B120" s="1">
        <v>635006</v>
      </c>
      <c r="C120" s="78" t="s">
        <v>137</v>
      </c>
      <c r="D120" s="85">
        <v>5000</v>
      </c>
      <c r="E120" s="85">
        <v>-3000</v>
      </c>
      <c r="F120" s="151">
        <f>D120+E120</f>
        <v>2000</v>
      </c>
      <c r="G120" s="146"/>
      <c r="H120" s="146"/>
      <c r="I120" s="146"/>
      <c r="J120" s="72"/>
      <c r="K120" s="72"/>
      <c r="L120" s="72"/>
    </row>
    <row r="121" spans="1:12" ht="15.75" customHeight="1">
      <c r="A121" s="105" t="s">
        <v>136</v>
      </c>
      <c r="B121" s="192">
        <v>711001</v>
      </c>
      <c r="C121" s="193" t="s">
        <v>355</v>
      </c>
      <c r="D121" s="213">
        <v>102460</v>
      </c>
      <c r="E121" s="213">
        <v>-102460</v>
      </c>
      <c r="F121" s="228">
        <f>D121+E121</f>
        <v>0</v>
      </c>
      <c r="G121" s="146"/>
      <c r="H121" s="146"/>
      <c r="I121" s="146"/>
      <c r="J121" s="72"/>
      <c r="K121" s="72"/>
      <c r="L121" s="72"/>
    </row>
    <row r="122" spans="1:12" ht="15.75" customHeight="1">
      <c r="A122" s="105" t="s">
        <v>136</v>
      </c>
      <c r="B122" s="196">
        <v>711001</v>
      </c>
      <c r="C122" s="193" t="s">
        <v>336</v>
      </c>
      <c r="D122" s="213">
        <v>110000</v>
      </c>
      <c r="E122" s="213"/>
      <c r="F122" s="228">
        <f>D122+E122</f>
        <v>110000</v>
      </c>
      <c r="G122" s="146"/>
      <c r="H122" s="146"/>
      <c r="I122" s="146"/>
      <c r="J122" s="133"/>
      <c r="K122" s="72"/>
      <c r="L122" s="72"/>
    </row>
    <row r="123" spans="1:12" ht="15.75" customHeight="1">
      <c r="A123" s="105"/>
      <c r="B123" s="1"/>
      <c r="C123" s="78"/>
      <c r="D123" s="86">
        <f>SUM(D119:D122)</f>
        <v>219160</v>
      </c>
      <c r="E123" s="86"/>
      <c r="F123" s="86">
        <f>SUM(F119:F122)</f>
        <v>112700</v>
      </c>
      <c r="G123" s="147"/>
      <c r="H123" s="147"/>
      <c r="I123" s="147"/>
      <c r="J123" s="72"/>
      <c r="K123" s="72"/>
      <c r="L123" s="72"/>
    </row>
    <row r="124" spans="1:12" ht="15.75" customHeight="1">
      <c r="A124" s="105"/>
      <c r="B124" s="1"/>
      <c r="C124" s="78" t="s">
        <v>339</v>
      </c>
      <c r="D124" s="102">
        <v>0</v>
      </c>
      <c r="E124" s="102"/>
      <c r="F124" s="151">
        <f aca="true" t="shared" si="3" ref="F124:F129">D124+E124</f>
        <v>0</v>
      </c>
      <c r="G124" s="148"/>
      <c r="H124" s="148"/>
      <c r="I124" s="148"/>
      <c r="J124" s="72"/>
      <c r="K124" s="72"/>
      <c r="L124" s="72"/>
    </row>
    <row r="125" spans="1:12" ht="15.75" customHeight="1">
      <c r="A125" s="191" t="s">
        <v>342</v>
      </c>
      <c r="B125" s="199">
        <v>717001</v>
      </c>
      <c r="C125" s="200" t="s">
        <v>353</v>
      </c>
      <c r="D125" s="194">
        <v>8000</v>
      </c>
      <c r="E125" s="194"/>
      <c r="F125" s="228">
        <f t="shared" si="3"/>
        <v>8000</v>
      </c>
      <c r="G125" s="116"/>
      <c r="H125" s="116"/>
      <c r="I125" s="116"/>
      <c r="J125" s="72"/>
      <c r="K125" s="72"/>
      <c r="L125" s="72"/>
    </row>
    <row r="126" spans="1:12" ht="15.75" customHeight="1">
      <c r="A126" s="201" t="s">
        <v>138</v>
      </c>
      <c r="B126" s="202">
        <v>717001</v>
      </c>
      <c r="C126" s="203" t="s">
        <v>337</v>
      </c>
      <c r="D126" s="204">
        <v>150000</v>
      </c>
      <c r="E126" s="204">
        <v>-150000</v>
      </c>
      <c r="F126" s="229">
        <f t="shared" si="3"/>
        <v>0</v>
      </c>
      <c r="G126" s="117"/>
      <c r="H126" s="117"/>
      <c r="I126" s="117"/>
      <c r="J126" s="47"/>
      <c r="K126" s="72"/>
      <c r="L126" s="72"/>
    </row>
    <row r="127" spans="1:12" ht="15.75" customHeight="1">
      <c r="A127" s="191" t="s">
        <v>342</v>
      </c>
      <c r="B127" s="199">
        <v>717001</v>
      </c>
      <c r="C127" s="200" t="s">
        <v>359</v>
      </c>
      <c r="D127" s="194"/>
      <c r="E127" s="194"/>
      <c r="F127" s="228">
        <f t="shared" si="3"/>
        <v>0</v>
      </c>
      <c r="G127" s="117"/>
      <c r="H127" s="117"/>
      <c r="I127" s="117"/>
      <c r="J127" s="47"/>
      <c r="K127" s="72"/>
      <c r="L127" s="72"/>
    </row>
    <row r="128" spans="1:12" ht="15.75" customHeight="1">
      <c r="A128" s="106" t="s">
        <v>138</v>
      </c>
      <c r="B128" s="1">
        <v>635006</v>
      </c>
      <c r="C128" s="78" t="s">
        <v>371</v>
      </c>
      <c r="D128" s="80"/>
      <c r="E128" s="80">
        <v>3000</v>
      </c>
      <c r="F128" s="151">
        <f t="shared" si="3"/>
        <v>3000</v>
      </c>
      <c r="G128" s="117"/>
      <c r="H128" s="117"/>
      <c r="I128" s="117"/>
      <c r="J128" s="47"/>
      <c r="K128" s="72"/>
      <c r="L128" s="72"/>
    </row>
    <row r="129" spans="1:12" ht="15.75" customHeight="1">
      <c r="A129" s="106" t="s">
        <v>138</v>
      </c>
      <c r="B129" s="107">
        <v>637011</v>
      </c>
      <c r="C129" s="108" t="s">
        <v>176</v>
      </c>
      <c r="D129" s="83">
        <v>2000</v>
      </c>
      <c r="E129" s="83">
        <v>-2000</v>
      </c>
      <c r="F129" s="151">
        <f t="shared" si="3"/>
        <v>0</v>
      </c>
      <c r="G129" s="117"/>
      <c r="H129" s="117"/>
      <c r="I129" s="117"/>
      <c r="J129" s="72"/>
      <c r="K129" s="72"/>
      <c r="L129" s="72"/>
    </row>
    <row r="130" spans="1:12" ht="15.75" customHeight="1">
      <c r="A130" s="105" t="s">
        <v>138</v>
      </c>
      <c r="B130" s="107"/>
      <c r="C130" s="108"/>
      <c r="D130" s="81">
        <f>SUM(D124:D129)</f>
        <v>160000</v>
      </c>
      <c r="E130" s="81"/>
      <c r="F130" s="81">
        <f>SUM(F124:F129)</f>
        <v>11000</v>
      </c>
      <c r="G130" s="47"/>
      <c r="H130" s="47"/>
      <c r="I130" s="47"/>
      <c r="J130" s="72"/>
      <c r="K130" s="72"/>
      <c r="L130" s="72"/>
    </row>
    <row r="131" spans="1:12" ht="15.75" customHeight="1">
      <c r="A131" s="106" t="s">
        <v>139</v>
      </c>
      <c r="B131" s="2">
        <v>633009</v>
      </c>
      <c r="C131" s="78" t="s">
        <v>140</v>
      </c>
      <c r="D131" s="80">
        <v>300</v>
      </c>
      <c r="E131" s="80"/>
      <c r="F131" s="151">
        <f>D131+E131</f>
        <v>300</v>
      </c>
      <c r="G131" s="116"/>
      <c r="H131" s="116"/>
      <c r="I131" s="116"/>
      <c r="J131" s="72"/>
      <c r="K131" s="72"/>
      <c r="L131" s="72"/>
    </row>
    <row r="132" spans="1:12" ht="15.75" customHeight="1">
      <c r="A132" s="106" t="s">
        <v>139</v>
      </c>
      <c r="B132" s="2"/>
      <c r="C132" s="78" t="s">
        <v>141</v>
      </c>
      <c r="D132" s="103">
        <v>15000</v>
      </c>
      <c r="E132" s="103">
        <v>-2000</v>
      </c>
      <c r="F132" s="151">
        <f>D132+E132</f>
        <v>13000</v>
      </c>
      <c r="G132" s="149"/>
      <c r="H132" s="149"/>
      <c r="I132" s="149"/>
      <c r="J132" s="72"/>
      <c r="K132" s="72"/>
      <c r="L132" s="72"/>
    </row>
    <row r="133" spans="1:12" ht="15.75" customHeight="1">
      <c r="A133" s="106" t="s">
        <v>139</v>
      </c>
      <c r="B133" s="2">
        <v>637002</v>
      </c>
      <c r="C133" s="78" t="s">
        <v>142</v>
      </c>
      <c r="D133" s="80">
        <v>300</v>
      </c>
      <c r="E133" s="80"/>
      <c r="F133" s="151">
        <f>D133+E133</f>
        <v>300</v>
      </c>
      <c r="G133" s="116"/>
      <c r="H133" s="116"/>
      <c r="I133" s="116"/>
      <c r="J133" s="72"/>
      <c r="K133" s="72"/>
      <c r="L133" s="72"/>
    </row>
    <row r="134" spans="1:12" ht="15.75" customHeight="1">
      <c r="A134" s="105" t="s">
        <v>139</v>
      </c>
      <c r="B134" s="2"/>
      <c r="C134" s="78"/>
      <c r="D134" s="81">
        <f>SUM(D131:D133)</f>
        <v>15600</v>
      </c>
      <c r="E134" s="81"/>
      <c r="F134" s="81">
        <f>SUM(F131:F133)</f>
        <v>13600</v>
      </c>
      <c r="G134" s="47"/>
      <c r="H134" s="47"/>
      <c r="I134" s="47"/>
      <c r="J134" s="72"/>
      <c r="K134" s="72"/>
      <c r="L134" s="72"/>
    </row>
    <row r="135" spans="1:12" ht="15.75" customHeight="1">
      <c r="A135" s="106" t="s">
        <v>143</v>
      </c>
      <c r="B135" s="1" t="s">
        <v>109</v>
      </c>
      <c r="C135" s="78" t="s">
        <v>144</v>
      </c>
      <c r="D135" s="80">
        <v>1500</v>
      </c>
      <c r="E135" s="80"/>
      <c r="F135" s="151">
        <f aca="true" t="shared" si="4" ref="F135:F143">D135+E135</f>
        <v>1500</v>
      </c>
      <c r="G135" s="116"/>
      <c r="H135" s="116"/>
      <c r="I135" s="116"/>
      <c r="J135" s="72"/>
      <c r="K135" s="72"/>
      <c r="L135" s="72"/>
    </row>
    <row r="136" spans="1:12" ht="15.75" customHeight="1">
      <c r="A136" s="106" t="s">
        <v>143</v>
      </c>
      <c r="B136" s="1" t="s">
        <v>111</v>
      </c>
      <c r="C136" s="78" t="s">
        <v>145</v>
      </c>
      <c r="D136" s="80">
        <v>2500</v>
      </c>
      <c r="E136" s="80"/>
      <c r="F136" s="151">
        <f t="shared" si="4"/>
        <v>2500</v>
      </c>
      <c r="G136" s="116"/>
      <c r="H136" s="116"/>
      <c r="I136" s="116"/>
      <c r="J136" s="72"/>
      <c r="K136" s="72"/>
      <c r="L136" s="72"/>
    </row>
    <row r="137" spans="1:12" ht="15.75" customHeight="1">
      <c r="A137" s="106" t="s">
        <v>143</v>
      </c>
      <c r="B137" s="1">
        <v>632002</v>
      </c>
      <c r="C137" s="78" t="s">
        <v>146</v>
      </c>
      <c r="D137" s="80">
        <v>500</v>
      </c>
      <c r="E137" s="80"/>
      <c r="F137" s="151">
        <f t="shared" si="4"/>
        <v>500</v>
      </c>
      <c r="G137" s="116"/>
      <c r="H137" s="116"/>
      <c r="I137" s="116"/>
      <c r="J137" s="72"/>
      <c r="K137" s="72"/>
      <c r="L137" s="72"/>
    </row>
    <row r="138" spans="1:12" ht="15.75" customHeight="1">
      <c r="A138" s="106" t="s">
        <v>143</v>
      </c>
      <c r="B138" s="2">
        <v>633006</v>
      </c>
      <c r="C138" s="78" t="s">
        <v>354</v>
      </c>
      <c r="D138" s="80">
        <v>15500</v>
      </c>
      <c r="E138" s="80">
        <v>10000</v>
      </c>
      <c r="F138" s="151">
        <f t="shared" si="4"/>
        <v>25500</v>
      </c>
      <c r="G138" s="116"/>
      <c r="H138" s="116"/>
      <c r="I138" s="116"/>
      <c r="J138" s="72"/>
      <c r="K138" s="72"/>
      <c r="L138" s="72"/>
    </row>
    <row r="139" spans="1:12" ht="15.75" customHeight="1">
      <c r="A139" s="191" t="s">
        <v>80</v>
      </c>
      <c r="B139" s="196">
        <v>711001</v>
      </c>
      <c r="C139" s="197" t="s">
        <v>345</v>
      </c>
      <c r="D139" s="198">
        <v>2500</v>
      </c>
      <c r="E139" s="198"/>
      <c r="F139" s="228">
        <f t="shared" si="4"/>
        <v>2500</v>
      </c>
      <c r="G139" s="117"/>
      <c r="H139" s="117"/>
      <c r="I139" s="117"/>
      <c r="J139" s="117"/>
      <c r="K139" s="72"/>
      <c r="L139" s="72"/>
    </row>
    <row r="140" spans="1:12" ht="15.75" customHeight="1">
      <c r="A140" s="106" t="s">
        <v>143</v>
      </c>
      <c r="B140" s="1">
        <v>642001</v>
      </c>
      <c r="C140" s="78" t="s">
        <v>147</v>
      </c>
      <c r="D140" s="80">
        <v>1500</v>
      </c>
      <c r="E140" s="80"/>
      <c r="F140" s="151">
        <f t="shared" si="4"/>
        <v>1500</v>
      </c>
      <c r="G140" s="116"/>
      <c r="H140" s="116"/>
      <c r="I140" s="116"/>
      <c r="J140" s="72"/>
      <c r="K140" s="72"/>
      <c r="L140" s="72"/>
    </row>
    <row r="141" spans="1:12" ht="15.75" customHeight="1">
      <c r="A141" s="106" t="s">
        <v>143</v>
      </c>
      <c r="B141" s="1">
        <v>637004</v>
      </c>
      <c r="C141" s="78" t="s">
        <v>148</v>
      </c>
      <c r="D141" s="80">
        <v>4000</v>
      </c>
      <c r="E141" s="80"/>
      <c r="F141" s="151">
        <f t="shared" si="4"/>
        <v>4000</v>
      </c>
      <c r="G141" s="116"/>
      <c r="H141" s="116"/>
      <c r="I141" s="116"/>
      <c r="J141" s="72"/>
      <c r="K141" s="72"/>
      <c r="L141" s="72"/>
    </row>
    <row r="142" spans="1:12" ht="15.75" customHeight="1">
      <c r="A142" s="106" t="s">
        <v>143</v>
      </c>
      <c r="B142" s="1">
        <v>637002</v>
      </c>
      <c r="C142" s="78" t="s">
        <v>149</v>
      </c>
      <c r="D142" s="80">
        <v>1050</v>
      </c>
      <c r="E142" s="80"/>
      <c r="F142" s="151">
        <f t="shared" si="4"/>
        <v>1050</v>
      </c>
      <c r="G142" s="116"/>
      <c r="H142" s="116"/>
      <c r="I142" s="116"/>
      <c r="J142" s="72"/>
      <c r="K142" s="72"/>
      <c r="L142" s="72"/>
    </row>
    <row r="143" spans="1:12" ht="15.75" customHeight="1">
      <c r="A143" s="191" t="s">
        <v>143</v>
      </c>
      <c r="B143" s="192">
        <v>717001</v>
      </c>
      <c r="C143" s="193" t="s">
        <v>351</v>
      </c>
      <c r="D143" s="194">
        <v>25000</v>
      </c>
      <c r="E143" s="194"/>
      <c r="F143" s="228">
        <f t="shared" si="4"/>
        <v>25000</v>
      </c>
      <c r="G143" s="116"/>
      <c r="H143" s="116"/>
      <c r="I143" s="116"/>
      <c r="J143" s="72"/>
      <c r="K143" s="72"/>
      <c r="L143" s="72"/>
    </row>
    <row r="144" spans="1:12" ht="15.75" customHeight="1">
      <c r="A144" s="105" t="s">
        <v>143</v>
      </c>
      <c r="B144" s="1"/>
      <c r="C144" s="78"/>
      <c r="D144" s="81">
        <f>SUM(D135:D143)</f>
        <v>54050</v>
      </c>
      <c r="E144" s="81"/>
      <c r="F144" s="81">
        <f>SUM(F135:F143)</f>
        <v>64050</v>
      </c>
      <c r="G144" s="47"/>
      <c r="H144" s="47"/>
      <c r="I144" s="47"/>
      <c r="J144" s="72"/>
      <c r="K144" s="72"/>
      <c r="L144" s="72"/>
    </row>
    <row r="145" spans="1:12" ht="15.75" customHeight="1">
      <c r="A145" s="106" t="s">
        <v>150</v>
      </c>
      <c r="B145" s="1" t="s">
        <v>109</v>
      </c>
      <c r="C145" s="78" t="s">
        <v>151</v>
      </c>
      <c r="D145" s="80">
        <v>2000</v>
      </c>
      <c r="E145" s="80"/>
      <c r="F145" s="151">
        <f aca="true" t="shared" si="5" ref="F145:F152">D145+E145</f>
        <v>2000</v>
      </c>
      <c r="G145" s="116"/>
      <c r="H145" s="116"/>
      <c r="I145" s="116"/>
      <c r="J145" s="72"/>
      <c r="K145" s="72"/>
      <c r="L145" s="72"/>
    </row>
    <row r="146" spans="1:12" ht="15.75" customHeight="1">
      <c r="A146" s="106" t="s">
        <v>150</v>
      </c>
      <c r="B146" s="1" t="s">
        <v>152</v>
      </c>
      <c r="C146" s="78" t="s">
        <v>153</v>
      </c>
      <c r="D146" s="80">
        <v>4000</v>
      </c>
      <c r="E146" s="80"/>
      <c r="F146" s="151">
        <f t="shared" si="5"/>
        <v>4000</v>
      </c>
      <c r="G146" s="116"/>
      <c r="H146" s="116"/>
      <c r="I146" s="116"/>
      <c r="J146" s="72"/>
      <c r="K146" s="72"/>
      <c r="L146" s="72"/>
    </row>
    <row r="147" spans="1:12" ht="15.75" customHeight="1">
      <c r="A147" s="106" t="s">
        <v>150</v>
      </c>
      <c r="B147" s="1">
        <v>632002</v>
      </c>
      <c r="C147" s="78" t="s">
        <v>154</v>
      </c>
      <c r="D147" s="80">
        <v>600</v>
      </c>
      <c r="E147" s="80"/>
      <c r="F147" s="151">
        <f t="shared" si="5"/>
        <v>600</v>
      </c>
      <c r="G147" s="116"/>
      <c r="H147" s="116"/>
      <c r="I147" s="116"/>
      <c r="J147" s="72"/>
      <c r="K147" s="72"/>
      <c r="L147" s="72"/>
    </row>
    <row r="148" spans="1:12" ht="15.75" customHeight="1">
      <c r="A148" s="106" t="s">
        <v>150</v>
      </c>
      <c r="B148" s="1">
        <v>633001</v>
      </c>
      <c r="C148" s="78" t="s">
        <v>155</v>
      </c>
      <c r="D148" s="80">
        <v>5000</v>
      </c>
      <c r="E148" s="80"/>
      <c r="F148" s="151">
        <f t="shared" si="5"/>
        <v>5000</v>
      </c>
      <c r="G148" s="116"/>
      <c r="H148" s="116"/>
      <c r="I148" s="116"/>
      <c r="J148" s="72"/>
      <c r="K148" s="72"/>
      <c r="L148" s="72"/>
    </row>
    <row r="149" spans="1:12" ht="15.75" customHeight="1">
      <c r="A149" s="106" t="s">
        <v>150</v>
      </c>
      <c r="B149" s="1" t="s">
        <v>156</v>
      </c>
      <c r="C149" s="78" t="s">
        <v>157</v>
      </c>
      <c r="D149" s="80">
        <v>500</v>
      </c>
      <c r="E149" s="80"/>
      <c r="F149" s="151">
        <f t="shared" si="5"/>
        <v>500</v>
      </c>
      <c r="G149" s="116"/>
      <c r="H149" s="116"/>
      <c r="I149" s="116"/>
      <c r="J149" s="72"/>
      <c r="K149" s="72"/>
      <c r="L149" s="72"/>
    </row>
    <row r="150" spans="1:12" ht="15.75" customHeight="1">
      <c r="A150" s="106" t="s">
        <v>150</v>
      </c>
      <c r="B150" s="1">
        <v>635004</v>
      </c>
      <c r="C150" s="78" t="s">
        <v>158</v>
      </c>
      <c r="D150" s="80">
        <v>200</v>
      </c>
      <c r="E150" s="80"/>
      <c r="F150" s="151">
        <f t="shared" si="5"/>
        <v>200</v>
      </c>
      <c r="G150" s="116"/>
      <c r="H150" s="116"/>
      <c r="I150" s="116"/>
      <c r="J150" s="72"/>
      <c r="K150" s="72"/>
      <c r="L150" s="72"/>
    </row>
    <row r="151" spans="1:12" ht="15.75" customHeight="1">
      <c r="A151" s="106" t="s">
        <v>150</v>
      </c>
      <c r="B151" s="1">
        <v>635006</v>
      </c>
      <c r="C151" s="78" t="s">
        <v>159</v>
      </c>
      <c r="D151" s="80">
        <v>5000</v>
      </c>
      <c r="E151" s="80"/>
      <c r="F151" s="151">
        <f t="shared" si="5"/>
        <v>5000</v>
      </c>
      <c r="G151" s="116"/>
      <c r="H151" s="116"/>
      <c r="I151" s="116"/>
      <c r="J151" s="134"/>
      <c r="K151" s="134"/>
      <c r="L151" s="72"/>
    </row>
    <row r="152" spans="1:12" ht="15.75" customHeight="1">
      <c r="A152" s="106" t="s">
        <v>150</v>
      </c>
      <c r="B152" s="1">
        <v>637004</v>
      </c>
      <c r="C152" s="78" t="s">
        <v>160</v>
      </c>
      <c r="D152" s="80">
        <v>200</v>
      </c>
      <c r="E152" s="80"/>
      <c r="F152" s="151">
        <f t="shared" si="5"/>
        <v>200</v>
      </c>
      <c r="G152" s="116"/>
      <c r="H152" s="116"/>
      <c r="I152" s="116"/>
      <c r="J152" s="74"/>
      <c r="K152" s="72"/>
      <c r="L152" s="74"/>
    </row>
    <row r="153" spans="1:12" ht="15.75" customHeight="1">
      <c r="A153" s="105" t="s">
        <v>150</v>
      </c>
      <c r="B153" s="1"/>
      <c r="C153" s="78"/>
      <c r="D153" s="81">
        <f>SUM(D145:D152)</f>
        <v>17500</v>
      </c>
      <c r="E153" s="81"/>
      <c r="F153" s="81">
        <f>SUM(F145:F152)</f>
        <v>17500</v>
      </c>
      <c r="G153" s="47"/>
      <c r="H153" s="47"/>
      <c r="I153" s="47"/>
      <c r="J153" s="74"/>
      <c r="K153" s="72"/>
      <c r="L153" s="74"/>
    </row>
    <row r="154" spans="1:12" ht="15.75" customHeight="1">
      <c r="A154" s="105" t="s">
        <v>161</v>
      </c>
      <c r="B154" s="1">
        <v>633009</v>
      </c>
      <c r="C154" s="78" t="s">
        <v>162</v>
      </c>
      <c r="D154" s="81">
        <v>330</v>
      </c>
      <c r="E154" s="81"/>
      <c r="F154" s="151">
        <f>D154+E154</f>
        <v>330</v>
      </c>
      <c r="G154" s="47"/>
      <c r="H154" s="47"/>
      <c r="I154" s="47"/>
      <c r="J154" s="72"/>
      <c r="K154" s="72"/>
      <c r="L154" s="72"/>
    </row>
    <row r="155" spans="1:12" ht="15.75" customHeight="1">
      <c r="A155" s="106" t="s">
        <v>163</v>
      </c>
      <c r="B155" s="1">
        <v>634004</v>
      </c>
      <c r="C155" s="78" t="s">
        <v>164</v>
      </c>
      <c r="D155" s="80">
        <v>700</v>
      </c>
      <c r="E155" s="80"/>
      <c r="F155" s="151">
        <f>D155+E155</f>
        <v>700</v>
      </c>
      <c r="G155" s="116"/>
      <c r="H155" s="116"/>
      <c r="I155" s="116"/>
      <c r="J155" s="72"/>
      <c r="K155" s="72"/>
      <c r="L155" s="72"/>
    </row>
    <row r="156" spans="1:12" ht="15.75" customHeight="1">
      <c r="A156" s="106" t="s">
        <v>163</v>
      </c>
      <c r="B156" s="1">
        <v>637002</v>
      </c>
      <c r="C156" s="78" t="s">
        <v>165</v>
      </c>
      <c r="D156" s="80">
        <v>2000</v>
      </c>
      <c r="E156" s="80"/>
      <c r="F156" s="151">
        <f>D156+E156</f>
        <v>2000</v>
      </c>
      <c r="G156" s="116"/>
      <c r="H156" s="116"/>
      <c r="I156" s="116"/>
      <c r="J156" s="72"/>
      <c r="K156" s="72"/>
      <c r="L156" s="72"/>
    </row>
    <row r="157" spans="1:12" ht="15.75" customHeight="1">
      <c r="A157" s="105" t="s">
        <v>163</v>
      </c>
      <c r="B157" s="1"/>
      <c r="C157" s="78"/>
      <c r="D157" s="81">
        <f>SUM(D155:D156)</f>
        <v>2700</v>
      </c>
      <c r="E157" s="81"/>
      <c r="F157" s="81">
        <f>SUM(F155:F156)</f>
        <v>2700</v>
      </c>
      <c r="G157" s="47"/>
      <c r="H157" s="47"/>
      <c r="I157" s="47"/>
      <c r="J157" s="72"/>
      <c r="K157" s="72"/>
      <c r="L157" s="72"/>
    </row>
    <row r="158" spans="1:12" ht="15.75" customHeight="1">
      <c r="A158" s="105" t="s">
        <v>166</v>
      </c>
      <c r="B158" s="1">
        <v>642002</v>
      </c>
      <c r="C158" s="78" t="s">
        <v>167</v>
      </c>
      <c r="D158" s="104">
        <v>4000</v>
      </c>
      <c r="E158" s="104"/>
      <c r="F158" s="104">
        <v>4000</v>
      </c>
      <c r="G158" s="150"/>
      <c r="H158" s="150"/>
      <c r="I158" s="150"/>
      <c r="J158" s="72"/>
      <c r="K158" s="72"/>
      <c r="L158" s="72"/>
    </row>
    <row r="159" spans="1:12" ht="15.75" customHeight="1">
      <c r="A159" s="106"/>
      <c r="B159" s="1"/>
      <c r="C159" s="78"/>
      <c r="D159" s="81"/>
      <c r="E159" s="81"/>
      <c r="F159" s="81"/>
      <c r="G159" s="47"/>
      <c r="H159" s="47"/>
      <c r="I159" s="47"/>
      <c r="J159" s="72"/>
      <c r="K159" s="72"/>
      <c r="L159" s="72"/>
    </row>
    <row r="160" spans="1:12" ht="15.75" customHeight="1">
      <c r="A160" s="106" t="s">
        <v>168</v>
      </c>
      <c r="B160" s="1">
        <v>632001</v>
      </c>
      <c r="C160" s="78" t="s">
        <v>169</v>
      </c>
      <c r="D160" s="80">
        <v>9000</v>
      </c>
      <c r="E160" s="80"/>
      <c r="F160" s="151">
        <f>D160+E160</f>
        <v>9000</v>
      </c>
      <c r="G160" s="116"/>
      <c r="H160" s="116"/>
      <c r="I160" s="116"/>
      <c r="J160" s="72"/>
      <c r="K160" s="72"/>
      <c r="L160" s="72"/>
    </row>
    <row r="161" spans="1:12" ht="15.75" customHeight="1">
      <c r="A161" s="106" t="s">
        <v>168</v>
      </c>
      <c r="B161" s="1">
        <v>635006</v>
      </c>
      <c r="C161" s="78" t="s">
        <v>170</v>
      </c>
      <c r="D161" s="80">
        <v>700</v>
      </c>
      <c r="E161" s="80"/>
      <c r="F161" s="151">
        <f>D161+E161</f>
        <v>700</v>
      </c>
      <c r="G161" s="116"/>
      <c r="H161" s="116"/>
      <c r="I161" s="116"/>
      <c r="J161" s="74"/>
      <c r="K161" s="72"/>
      <c r="L161" s="72"/>
    </row>
    <row r="162" spans="1:12" ht="15.75" customHeight="1">
      <c r="A162" s="106" t="s">
        <v>168</v>
      </c>
      <c r="B162" s="1">
        <v>637005</v>
      </c>
      <c r="C162" s="78" t="s">
        <v>328</v>
      </c>
      <c r="D162" s="80">
        <v>9800</v>
      </c>
      <c r="E162" s="80">
        <v>-9800</v>
      </c>
      <c r="F162" s="151">
        <f>D162+E162</f>
        <v>0</v>
      </c>
      <c r="G162" s="116"/>
      <c r="H162" s="116"/>
      <c r="I162" s="116"/>
      <c r="J162" s="72"/>
      <c r="K162" s="72"/>
      <c r="L162" s="72"/>
    </row>
    <row r="163" spans="1:12" ht="15.75" customHeight="1">
      <c r="A163" s="191" t="s">
        <v>168</v>
      </c>
      <c r="B163" s="192">
        <v>717001</v>
      </c>
      <c r="C163" s="193" t="s">
        <v>177</v>
      </c>
      <c r="D163" s="195">
        <v>13300</v>
      </c>
      <c r="E163" s="195">
        <v>-13300</v>
      </c>
      <c r="F163" s="228">
        <f>D163+E163</f>
        <v>0</v>
      </c>
      <c r="G163" s="149"/>
      <c r="H163" s="149"/>
      <c r="I163" s="149"/>
      <c r="J163" s="72"/>
      <c r="K163" s="72"/>
      <c r="L163" s="72"/>
    </row>
    <row r="164" spans="1:12" ht="15.75" customHeight="1">
      <c r="A164" s="201" t="s">
        <v>168</v>
      </c>
      <c r="B164" s="205" t="s">
        <v>178</v>
      </c>
      <c r="C164" s="206" t="s">
        <v>179</v>
      </c>
      <c r="D164" s="207">
        <v>252300</v>
      </c>
      <c r="E164" s="207">
        <v>-252300</v>
      </c>
      <c r="F164" s="229">
        <f>D164+E164</f>
        <v>0</v>
      </c>
      <c r="G164" s="149"/>
      <c r="H164" s="149"/>
      <c r="I164" s="149"/>
      <c r="J164" s="72"/>
      <c r="K164" s="72"/>
      <c r="L164" s="72"/>
    </row>
    <row r="165" spans="1:12" ht="15.75" customHeight="1">
      <c r="A165" s="105" t="s">
        <v>168</v>
      </c>
      <c r="B165" s="1"/>
      <c r="C165" s="78"/>
      <c r="D165" s="81">
        <f>SUM(D160:D164)</f>
        <v>285100</v>
      </c>
      <c r="E165" s="81"/>
      <c r="F165" s="81">
        <f>SUM(F160:F164)</f>
        <v>9700</v>
      </c>
      <c r="G165" s="47"/>
      <c r="H165" s="47"/>
      <c r="I165" s="47"/>
      <c r="J165" s="72"/>
      <c r="K165" s="72"/>
      <c r="L165" s="72"/>
    </row>
    <row r="166" spans="1:12" ht="15.75" customHeight="1">
      <c r="A166" s="106" t="s">
        <v>171</v>
      </c>
      <c r="B166" s="1" t="s">
        <v>172</v>
      </c>
      <c r="C166" s="78" t="s">
        <v>173</v>
      </c>
      <c r="D166" s="80">
        <v>4500</v>
      </c>
      <c r="E166" s="80"/>
      <c r="F166" s="151">
        <f>D166+E166</f>
        <v>4500</v>
      </c>
      <c r="G166" s="116"/>
      <c r="H166" s="116"/>
      <c r="I166" s="116"/>
      <c r="J166" s="72"/>
      <c r="K166" s="72"/>
      <c r="L166" s="72"/>
    </row>
    <row r="167" spans="1:12" ht="15.75" customHeight="1">
      <c r="A167" s="106" t="s">
        <v>171</v>
      </c>
      <c r="B167" s="1" t="s">
        <v>174</v>
      </c>
      <c r="C167" s="78" t="s">
        <v>175</v>
      </c>
      <c r="D167" s="80">
        <v>8000</v>
      </c>
      <c r="E167" s="80">
        <v>5000</v>
      </c>
      <c r="F167" s="151">
        <f>D167+E167</f>
        <v>13000</v>
      </c>
      <c r="G167" s="116"/>
      <c r="H167" s="116"/>
      <c r="I167" s="116"/>
      <c r="J167" s="72"/>
      <c r="K167" s="72"/>
      <c r="L167" s="72"/>
    </row>
    <row r="168" spans="1:12" ht="15.75" customHeight="1">
      <c r="A168" s="105" t="s">
        <v>171</v>
      </c>
      <c r="B168" s="1"/>
      <c r="C168" s="78"/>
      <c r="D168" s="81">
        <f>SUM(D166:D167)</f>
        <v>12500</v>
      </c>
      <c r="E168" s="81"/>
      <c r="F168" s="81">
        <f>SUM(F166:F167)</f>
        <v>17500</v>
      </c>
      <c r="G168" s="47"/>
      <c r="H168" s="47"/>
      <c r="I168" s="47"/>
      <c r="J168" s="72"/>
      <c r="K168" s="72"/>
      <c r="L168" s="72"/>
    </row>
    <row r="169" spans="1:12" ht="15.75" customHeight="1" thickBot="1">
      <c r="A169" s="135"/>
      <c r="B169" s="136"/>
      <c r="C169" s="137" t="s">
        <v>334</v>
      </c>
      <c r="D169" s="87">
        <f>D46+D47+D48+D49+D50+D51+D62+D66+D70+D71+D74+D77+D80+D86+D89+D90+D99+D103+D110+D113+D117+D123+D130+D134+D144+D153+D154+D157+D158+D165+D168+D118</f>
        <v>1367590</v>
      </c>
      <c r="E169" s="87"/>
      <c r="F169" s="87">
        <f>F46+F47+F48+F49+F50+F51+F62+F66+F70+F71+F74+F77+F80+F86+F89+F90+F99+F103+F110+F113+F117+F123+F130+F134+F144+F153+F154+F157+F158+F165+F168+F118</f>
        <v>769290</v>
      </c>
      <c r="G169" s="47"/>
      <c r="H169" s="47"/>
      <c r="I169" s="47"/>
      <c r="J169" s="72"/>
      <c r="K169" s="72"/>
      <c r="L169" s="72"/>
    </row>
    <row r="170" spans="1:12" ht="15.75" customHeight="1">
      <c r="A170" s="138"/>
      <c r="B170" s="139"/>
      <c r="C170" s="140"/>
      <c r="D170" s="47">
        <f>D67+D112+D114+D115+D116+D121+D122+D126+D125+D139+D143+D163+D164</f>
        <v>958560</v>
      </c>
      <c r="E170" s="47"/>
      <c r="F170" s="47">
        <f>F67+F112+F114+F115+F116+F121+F122+F126+F125+F139+F143+F163+F164</f>
        <v>360060</v>
      </c>
      <c r="G170" s="47"/>
      <c r="H170" s="72"/>
      <c r="I170" s="74"/>
      <c r="J170" s="72"/>
      <c r="K170" s="74"/>
      <c r="L170" s="72"/>
    </row>
    <row r="171" spans="1:7" ht="15.75" customHeight="1">
      <c r="A171" s="75"/>
      <c r="B171" s="76"/>
      <c r="C171" s="77" t="s">
        <v>340</v>
      </c>
      <c r="D171" s="47"/>
      <c r="E171" s="47"/>
      <c r="F171" s="47"/>
      <c r="G171" s="47"/>
    </row>
    <row r="172" spans="4:7" ht="12.75">
      <c r="D172" s="72"/>
      <c r="E172" s="72"/>
      <c r="F172" s="72"/>
      <c r="G172" s="72"/>
    </row>
    <row r="173" spans="2:9" ht="13.5" thickBot="1">
      <c r="B173" s="48" t="s">
        <v>322</v>
      </c>
      <c r="C173" s="73"/>
      <c r="D173" s="73">
        <v>2013</v>
      </c>
      <c r="E173" s="73"/>
      <c r="F173" s="73"/>
      <c r="G173" s="190"/>
      <c r="I173" s="114"/>
    </row>
    <row r="174" spans="2:7" ht="15.75">
      <c r="B174" s="51" t="s">
        <v>323</v>
      </c>
      <c r="C174" s="109"/>
      <c r="D174" s="156">
        <f>D169-D170</f>
        <v>409030</v>
      </c>
      <c r="E174" s="156">
        <v>200</v>
      </c>
      <c r="F174" s="156">
        <f>F169-F170</f>
        <v>409230</v>
      </c>
      <c r="G174" s="118"/>
    </row>
    <row r="175" spans="2:11" ht="15.75">
      <c r="B175" s="54" t="s">
        <v>324</v>
      </c>
      <c r="C175" s="110"/>
      <c r="D175" s="157">
        <f>D170</f>
        <v>958560</v>
      </c>
      <c r="E175" s="157">
        <v>-598500</v>
      </c>
      <c r="F175" s="157">
        <f>F170</f>
        <v>360060</v>
      </c>
      <c r="G175" s="118"/>
      <c r="I175" s="114"/>
      <c r="J175" s="118"/>
      <c r="K175" s="118"/>
    </row>
    <row r="176" spans="2:7" ht="16.5" thickBot="1">
      <c r="B176" s="62" t="s">
        <v>307</v>
      </c>
      <c r="C176" s="111"/>
      <c r="D176" s="158"/>
      <c r="E176" s="158"/>
      <c r="F176" s="158"/>
      <c r="G176" s="118"/>
    </row>
    <row r="177" spans="3:7" ht="12.75">
      <c r="C177" s="74"/>
      <c r="D177" s="74">
        <f>SUM(D174:D176)</f>
        <v>1367590</v>
      </c>
      <c r="E177" s="74"/>
      <c r="F177" s="74">
        <f>SUM(F174:F176)</f>
        <v>769290</v>
      </c>
      <c r="G177" s="153"/>
    </row>
    <row r="178" spans="3:11" ht="12.75">
      <c r="C178" s="72"/>
      <c r="D178" s="72"/>
      <c r="E178" s="72"/>
      <c r="F178" s="72"/>
      <c r="G178" s="141"/>
      <c r="J178" s="114"/>
      <c r="K178" s="114"/>
    </row>
    <row r="179" spans="2:7" ht="13.5" thickBot="1">
      <c r="B179" s="40" t="s">
        <v>322</v>
      </c>
      <c r="C179" s="40"/>
      <c r="D179" s="40">
        <v>2013</v>
      </c>
      <c r="E179" s="40"/>
      <c r="F179" s="40">
        <v>2013</v>
      </c>
      <c r="G179" s="154"/>
    </row>
    <row r="180" spans="2:9" ht="15.75">
      <c r="B180" s="51" t="s">
        <v>323</v>
      </c>
      <c r="C180" s="52"/>
      <c r="D180" s="53">
        <f>D174</f>
        <v>409030</v>
      </c>
      <c r="E180" s="53">
        <v>200</v>
      </c>
      <c r="F180" s="53">
        <f>F174</f>
        <v>409230</v>
      </c>
      <c r="G180" s="155"/>
      <c r="I180" s="114"/>
    </row>
    <row r="181" spans="2:7" ht="15.75">
      <c r="B181" s="54" t="s">
        <v>324</v>
      </c>
      <c r="C181" s="41"/>
      <c r="D181" s="55">
        <f>D175</f>
        <v>958560</v>
      </c>
      <c r="E181" s="55">
        <v>-598500</v>
      </c>
      <c r="F181" s="55">
        <f>F175</f>
        <v>360060</v>
      </c>
      <c r="G181" s="155"/>
    </row>
    <row r="182" spans="2:8" ht="15.75">
      <c r="B182" s="54" t="s">
        <v>307</v>
      </c>
      <c r="C182" s="41"/>
      <c r="D182" s="55"/>
      <c r="E182" s="55"/>
      <c r="F182" s="55"/>
      <c r="G182" s="155"/>
      <c r="H182" s="114"/>
    </row>
    <row r="183" spans="2:10" ht="15.75">
      <c r="B183" s="56" t="s">
        <v>325</v>
      </c>
      <c r="C183" s="42"/>
      <c r="D183" s="57">
        <f>SUM(D180:D182)</f>
        <v>1367590</v>
      </c>
      <c r="E183" s="57">
        <v>-598300</v>
      </c>
      <c r="F183" s="57">
        <f>SUM(F180:F182)</f>
        <v>769290</v>
      </c>
      <c r="G183" s="118"/>
      <c r="H183" s="72"/>
      <c r="J183" s="114"/>
    </row>
    <row r="184" spans="2:8" ht="15.75">
      <c r="B184" s="54" t="s">
        <v>330</v>
      </c>
      <c r="C184" s="41"/>
      <c r="D184" s="55">
        <v>290000</v>
      </c>
      <c r="E184" s="55"/>
      <c r="F184" s="55">
        <v>290000</v>
      </c>
      <c r="G184" s="118"/>
      <c r="H184" s="72"/>
    </row>
    <row r="185" spans="2:8" ht="15.75">
      <c r="B185" s="54" t="s">
        <v>331</v>
      </c>
      <c r="C185" s="41"/>
      <c r="D185" s="55">
        <v>124320</v>
      </c>
      <c r="E185" s="55"/>
      <c r="F185" s="55">
        <v>124320</v>
      </c>
      <c r="G185" s="118"/>
      <c r="H185" s="72"/>
    </row>
    <row r="186" spans="2:9" ht="15.75">
      <c r="B186" s="54" t="s">
        <v>332</v>
      </c>
      <c r="C186" s="41"/>
      <c r="D186" s="55">
        <v>5800</v>
      </c>
      <c r="E186" s="55"/>
      <c r="F186" s="55">
        <v>5800</v>
      </c>
      <c r="G186" s="118"/>
      <c r="H186" s="72"/>
      <c r="I186" s="114"/>
    </row>
    <row r="187" spans="2:8" ht="12.75">
      <c r="B187" s="58" t="s">
        <v>326</v>
      </c>
      <c r="C187" s="43"/>
      <c r="D187" s="59">
        <f>SUM(D184:D186)</f>
        <v>420120</v>
      </c>
      <c r="E187" s="59"/>
      <c r="F187" s="59">
        <f>SUM(F184:F186)</f>
        <v>420120</v>
      </c>
      <c r="G187" s="159"/>
      <c r="H187" s="72"/>
    </row>
    <row r="188" spans="2:10" ht="16.5" thickBot="1">
      <c r="B188" s="60" t="s">
        <v>327</v>
      </c>
      <c r="C188" s="44"/>
      <c r="D188" s="45">
        <f>D183+D187</f>
        <v>1787710</v>
      </c>
      <c r="E188" s="45">
        <v>-598300</v>
      </c>
      <c r="F188" s="45">
        <f>F183+F187</f>
        <v>1189410</v>
      </c>
      <c r="G188" s="160"/>
      <c r="H188" s="72"/>
      <c r="J188" s="114"/>
    </row>
    <row r="189" spans="6:9" ht="12.75">
      <c r="F189" s="72"/>
      <c r="G189" s="72"/>
      <c r="H189" s="74"/>
      <c r="I189" s="114"/>
    </row>
    <row r="190" spans="2:9" ht="12.75">
      <c r="B190" s="224" t="s">
        <v>372</v>
      </c>
      <c r="F190" s="72"/>
      <c r="G190" s="72"/>
      <c r="H190" s="74"/>
      <c r="I190" s="114"/>
    </row>
    <row r="192" spans="2:8" ht="12.75">
      <c r="B192" t="s">
        <v>373</v>
      </c>
      <c r="C192" s="141"/>
      <c r="D192" s="141"/>
      <c r="E192" s="153"/>
      <c r="F192" s="141"/>
      <c r="G192" s="141"/>
      <c r="H192" s="141"/>
    </row>
    <row r="193" spans="2:8" ht="12.75">
      <c r="B193" t="s">
        <v>378</v>
      </c>
      <c r="C193" s="141"/>
      <c r="D193" s="141"/>
      <c r="E193" s="141"/>
      <c r="F193" s="141"/>
      <c r="G193" s="141"/>
      <c r="H193" s="141"/>
    </row>
    <row r="194" spans="3:8" ht="15.75">
      <c r="C194" s="161"/>
      <c r="D194" s="162"/>
      <c r="E194" s="162"/>
      <c r="F194" s="162"/>
      <c r="G194" s="162"/>
      <c r="H194" s="141"/>
    </row>
    <row r="195" spans="3:8" ht="15.75">
      <c r="C195" s="161"/>
      <c r="D195" s="163"/>
      <c r="E195" s="163"/>
      <c r="F195" s="163"/>
      <c r="G195" s="163"/>
      <c r="H195" s="141"/>
    </row>
    <row r="196" spans="3:8" ht="15.75">
      <c r="C196" s="161"/>
      <c r="D196" s="163"/>
      <c r="E196" s="163"/>
      <c r="F196" s="163"/>
      <c r="G196" s="163"/>
      <c r="H196" s="141"/>
    </row>
    <row r="197" spans="3:8" ht="15.75">
      <c r="C197" s="161"/>
      <c r="D197" s="163"/>
      <c r="E197" s="163"/>
      <c r="F197" s="163"/>
      <c r="G197" s="163"/>
      <c r="H197" s="141"/>
    </row>
    <row r="198" spans="3:8" ht="15.75">
      <c r="C198" s="161"/>
      <c r="D198" s="164"/>
      <c r="E198" s="164"/>
      <c r="F198" s="164"/>
      <c r="G198" s="164"/>
      <c r="H198" s="141"/>
    </row>
    <row r="199" spans="3:8" ht="15.75">
      <c r="C199" s="165"/>
      <c r="D199" s="166"/>
      <c r="E199" s="166"/>
      <c r="F199" s="166"/>
      <c r="G199" s="166"/>
      <c r="H199" s="141"/>
    </row>
    <row r="200" spans="3:8" ht="12.75">
      <c r="C200" s="141"/>
      <c r="D200" s="141"/>
      <c r="E200" s="141"/>
      <c r="F200" s="141"/>
      <c r="G200" s="141"/>
      <c r="H200" s="141"/>
    </row>
    <row r="201" spans="3:8" ht="12.75">
      <c r="C201" s="141"/>
      <c r="D201" s="141"/>
      <c r="E201" s="141"/>
      <c r="F201" s="141"/>
      <c r="G201" s="141"/>
      <c r="H201" s="141"/>
    </row>
  </sheetData>
  <sheetProtection/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zoomScalePageLayoutView="0" workbookViewId="0" topLeftCell="A61">
      <selection activeCell="D87" sqref="D87"/>
    </sheetView>
  </sheetViews>
  <sheetFormatPr defaultColWidth="9.140625" defaultRowHeight="12.75"/>
  <cols>
    <col min="2" max="2" width="9.28125" style="0" customWidth="1"/>
    <col min="3" max="3" width="33.8515625" style="0" customWidth="1"/>
    <col min="4" max="4" width="12.140625" style="0" customWidth="1"/>
    <col min="5" max="5" width="10.8515625" style="0" customWidth="1"/>
    <col min="6" max="6" width="12.140625" style="0" customWidth="1"/>
    <col min="7" max="7" width="10.140625" style="0" bestFit="1" customWidth="1"/>
  </cols>
  <sheetData>
    <row r="2" spans="1:6" ht="15">
      <c r="A2" s="3"/>
      <c r="B2" s="3"/>
      <c r="C2" s="112"/>
      <c r="D2" s="113"/>
      <c r="F2" s="3"/>
    </row>
    <row r="3" spans="1:6" ht="16.5" thickBot="1">
      <c r="A3" s="4" t="s">
        <v>368</v>
      </c>
      <c r="B3" s="3"/>
      <c r="C3" s="3"/>
      <c r="D3" s="3"/>
      <c r="F3" s="226" t="s">
        <v>364</v>
      </c>
    </row>
    <row r="4" spans="1:7" ht="15.75">
      <c r="A4" s="5" t="s">
        <v>180</v>
      </c>
      <c r="B4" s="5" t="s">
        <v>181</v>
      </c>
      <c r="C4" s="88" t="s">
        <v>182</v>
      </c>
      <c r="D4" s="175">
        <v>2013</v>
      </c>
      <c r="E4" s="175" t="s">
        <v>363</v>
      </c>
      <c r="F4" s="175">
        <v>2013</v>
      </c>
      <c r="G4" s="141"/>
    </row>
    <row r="5" spans="1:7" ht="15.75" customHeight="1">
      <c r="A5" s="6"/>
      <c r="B5" s="7"/>
      <c r="C5" s="7" t="s">
        <v>183</v>
      </c>
      <c r="D5" s="176"/>
      <c r="E5" s="176"/>
      <c r="F5" s="176"/>
      <c r="G5" s="141"/>
    </row>
    <row r="6" spans="1:7" ht="15.75" customHeight="1">
      <c r="A6" s="8"/>
      <c r="B6" s="9"/>
      <c r="C6" s="9" t="s">
        <v>184</v>
      </c>
      <c r="D6" s="177"/>
      <c r="E6" s="177"/>
      <c r="F6" s="177"/>
      <c r="G6" s="141"/>
    </row>
    <row r="7" spans="1:7" ht="15.75" customHeight="1">
      <c r="A7" s="10">
        <v>111</v>
      </c>
      <c r="B7" s="11" t="s">
        <v>185</v>
      </c>
      <c r="C7" s="89" t="s">
        <v>186</v>
      </c>
      <c r="D7" s="188">
        <v>320000</v>
      </c>
      <c r="E7" s="188"/>
      <c r="F7" s="188">
        <f>D7+E7</f>
        <v>320000</v>
      </c>
      <c r="G7" s="141"/>
    </row>
    <row r="8" spans="1:7" ht="15.75" customHeight="1">
      <c r="A8" s="10">
        <v>121</v>
      </c>
      <c r="B8" s="11" t="s">
        <v>187</v>
      </c>
      <c r="C8" s="89" t="s">
        <v>188</v>
      </c>
      <c r="D8" s="188">
        <v>3000</v>
      </c>
      <c r="E8" s="188"/>
      <c r="F8" s="188">
        <f>D8+E8</f>
        <v>3000</v>
      </c>
      <c r="G8" s="141"/>
    </row>
    <row r="9" spans="1:7" ht="15.75" customHeight="1">
      <c r="A9" s="10">
        <v>121</v>
      </c>
      <c r="B9" s="11" t="s">
        <v>189</v>
      </c>
      <c r="C9" s="89" t="s">
        <v>190</v>
      </c>
      <c r="D9" s="188">
        <v>7000</v>
      </c>
      <c r="E9" s="188"/>
      <c r="F9" s="188">
        <f>D9+E9</f>
        <v>7000</v>
      </c>
      <c r="G9" s="141"/>
    </row>
    <row r="10" spans="1:7" ht="15.75" customHeight="1">
      <c r="A10" s="10">
        <v>121</v>
      </c>
      <c r="B10" s="11" t="s">
        <v>191</v>
      </c>
      <c r="C10" s="89" t="s">
        <v>192</v>
      </c>
      <c r="D10" s="188">
        <v>81100</v>
      </c>
      <c r="E10" s="188"/>
      <c r="F10" s="188">
        <f>D10+E10</f>
        <v>81100</v>
      </c>
      <c r="G10" s="141"/>
    </row>
    <row r="11" spans="1:7" ht="15.75" customHeight="1">
      <c r="A11" s="12">
        <v>121</v>
      </c>
      <c r="B11" s="13" t="s">
        <v>193</v>
      </c>
      <c r="C11" s="90" t="s">
        <v>194</v>
      </c>
      <c r="D11" s="188">
        <v>62600</v>
      </c>
      <c r="E11" s="188"/>
      <c r="F11" s="188">
        <f>D11+E11</f>
        <v>62600</v>
      </c>
      <c r="G11" s="141"/>
    </row>
    <row r="12" spans="1:7" ht="15.75" customHeight="1">
      <c r="A12" s="14"/>
      <c r="B12" s="15"/>
      <c r="C12" s="16" t="s">
        <v>195</v>
      </c>
      <c r="D12" s="188"/>
      <c r="E12" s="188"/>
      <c r="F12" s="188"/>
      <c r="G12" s="141"/>
    </row>
    <row r="13" spans="1:7" ht="15.75" customHeight="1">
      <c r="A13" s="17">
        <v>133</v>
      </c>
      <c r="B13" s="18" t="s">
        <v>196</v>
      </c>
      <c r="C13" s="91" t="s">
        <v>197</v>
      </c>
      <c r="D13" s="188">
        <v>800</v>
      </c>
      <c r="E13" s="188"/>
      <c r="F13" s="188">
        <f>D13+E13</f>
        <v>800</v>
      </c>
      <c r="G13" s="141"/>
    </row>
    <row r="14" spans="1:7" ht="15.75" customHeight="1">
      <c r="A14" s="10">
        <v>133</v>
      </c>
      <c r="B14" s="11" t="s">
        <v>198</v>
      </c>
      <c r="C14" s="92" t="s">
        <v>199</v>
      </c>
      <c r="D14" s="188">
        <v>0</v>
      </c>
      <c r="E14" s="188"/>
      <c r="F14" s="188">
        <f>D14+E14</f>
        <v>0</v>
      </c>
      <c r="G14" s="141"/>
    </row>
    <row r="15" spans="1:7" ht="15.75" customHeight="1">
      <c r="A15" s="19">
        <v>133</v>
      </c>
      <c r="B15" s="20" t="s">
        <v>200</v>
      </c>
      <c r="C15" s="92" t="s">
        <v>201</v>
      </c>
      <c r="D15" s="182">
        <v>11000</v>
      </c>
      <c r="E15" s="182"/>
      <c r="F15" s="188">
        <f>D15+E15</f>
        <v>11000</v>
      </c>
      <c r="G15" s="141"/>
    </row>
    <row r="16" spans="1:7" ht="15.75" customHeight="1">
      <c r="A16" s="19">
        <v>133</v>
      </c>
      <c r="B16" s="20" t="s">
        <v>202</v>
      </c>
      <c r="C16" s="92" t="s">
        <v>203</v>
      </c>
      <c r="D16" s="182">
        <v>45360</v>
      </c>
      <c r="E16" s="182"/>
      <c r="F16" s="188">
        <f>D16+E16</f>
        <v>45360</v>
      </c>
      <c r="G16" s="141"/>
    </row>
    <row r="17" spans="1:7" ht="15.75" customHeight="1">
      <c r="A17" s="19">
        <v>134</v>
      </c>
      <c r="B17" s="20" t="s">
        <v>196</v>
      </c>
      <c r="C17" s="92" t="s">
        <v>204</v>
      </c>
      <c r="D17" s="182">
        <v>2000</v>
      </c>
      <c r="E17" s="182"/>
      <c r="F17" s="188">
        <f>D17+E17</f>
        <v>2000</v>
      </c>
      <c r="G17" s="141"/>
    </row>
    <row r="18" spans="1:8" ht="15.75" customHeight="1">
      <c r="A18" s="63"/>
      <c r="B18" s="64"/>
      <c r="C18" s="93" t="s">
        <v>205</v>
      </c>
      <c r="D18" s="189">
        <f>SUM(D7:D17)</f>
        <v>532860</v>
      </c>
      <c r="E18" s="189"/>
      <c r="F18" s="189">
        <f>SUM(F7:F17)</f>
        <v>532860</v>
      </c>
      <c r="G18" s="141"/>
      <c r="H18" s="114"/>
    </row>
    <row r="19" spans="1:7" ht="15.75" customHeight="1">
      <c r="A19" s="19"/>
      <c r="B19" s="20"/>
      <c r="C19" s="94" t="s">
        <v>206</v>
      </c>
      <c r="D19" s="182"/>
      <c r="E19" s="182"/>
      <c r="F19" s="182"/>
      <c r="G19" s="141"/>
    </row>
    <row r="20" spans="1:7" ht="15.75" customHeight="1">
      <c r="A20" s="10">
        <v>211</v>
      </c>
      <c r="B20" s="11" t="s">
        <v>185</v>
      </c>
      <c r="C20" s="89" t="s">
        <v>207</v>
      </c>
      <c r="D20" s="188">
        <v>0</v>
      </c>
      <c r="E20" s="188"/>
      <c r="F20" s="188">
        <f aca="true" t="shared" si="0" ref="F20:F70">D20+E20</f>
        <v>0</v>
      </c>
      <c r="G20" s="141"/>
    </row>
    <row r="21" spans="1:7" ht="15.75" customHeight="1">
      <c r="A21" s="10">
        <v>212</v>
      </c>
      <c r="B21" s="11" t="s">
        <v>208</v>
      </c>
      <c r="C21" s="89" t="s">
        <v>209</v>
      </c>
      <c r="D21" s="188">
        <v>0</v>
      </c>
      <c r="E21" s="188"/>
      <c r="F21" s="188">
        <f t="shared" si="0"/>
        <v>0</v>
      </c>
      <c r="G21" s="141"/>
    </row>
    <row r="22" spans="1:7" ht="15.75" customHeight="1">
      <c r="A22" s="10">
        <v>212</v>
      </c>
      <c r="B22" s="11" t="s">
        <v>210</v>
      </c>
      <c r="C22" s="89" t="s">
        <v>211</v>
      </c>
      <c r="D22" s="188">
        <v>900</v>
      </c>
      <c r="E22" s="188"/>
      <c r="F22" s="188">
        <f t="shared" si="0"/>
        <v>900</v>
      </c>
      <c r="G22" s="141"/>
    </row>
    <row r="23" spans="1:7" ht="15.75" customHeight="1">
      <c r="A23" s="10">
        <v>212</v>
      </c>
      <c r="B23" s="11" t="s">
        <v>212</v>
      </c>
      <c r="C23" s="89" t="s">
        <v>213</v>
      </c>
      <c r="D23" s="188">
        <v>1000</v>
      </c>
      <c r="E23" s="188"/>
      <c r="F23" s="188">
        <f t="shared" si="0"/>
        <v>1000</v>
      </c>
      <c r="G23" s="141"/>
    </row>
    <row r="24" spans="1:7" ht="15.75" customHeight="1">
      <c r="A24" s="10">
        <v>212</v>
      </c>
      <c r="B24" s="11" t="s">
        <v>214</v>
      </c>
      <c r="C24" s="89" t="s">
        <v>215</v>
      </c>
      <c r="D24" s="188">
        <v>1000</v>
      </c>
      <c r="E24" s="188"/>
      <c r="F24" s="188">
        <f t="shared" si="0"/>
        <v>1000</v>
      </c>
      <c r="G24" s="141"/>
    </row>
    <row r="25" spans="1:7" ht="15.75" customHeight="1">
      <c r="A25" s="10">
        <v>212</v>
      </c>
      <c r="B25" s="11" t="s">
        <v>216</v>
      </c>
      <c r="C25" s="89" t="s">
        <v>217</v>
      </c>
      <c r="D25" s="188">
        <v>700</v>
      </c>
      <c r="E25" s="188"/>
      <c r="F25" s="188">
        <f t="shared" si="0"/>
        <v>700</v>
      </c>
      <c r="G25" s="141"/>
    </row>
    <row r="26" spans="1:7" ht="15.75" customHeight="1">
      <c r="A26" s="10">
        <v>212</v>
      </c>
      <c r="B26" s="11" t="s">
        <v>218</v>
      </c>
      <c r="C26" s="89" t="s">
        <v>219</v>
      </c>
      <c r="D26" s="188">
        <v>600</v>
      </c>
      <c r="E26" s="188"/>
      <c r="F26" s="188">
        <f t="shared" si="0"/>
        <v>600</v>
      </c>
      <c r="G26" s="141"/>
    </row>
    <row r="27" spans="1:7" ht="15.75" customHeight="1">
      <c r="A27" s="10">
        <v>212</v>
      </c>
      <c r="B27" s="11" t="s">
        <v>220</v>
      </c>
      <c r="C27" s="89" t="s">
        <v>221</v>
      </c>
      <c r="D27" s="188">
        <v>2100</v>
      </c>
      <c r="E27" s="188"/>
      <c r="F27" s="188">
        <f t="shared" si="0"/>
        <v>2100</v>
      </c>
      <c r="G27" s="141"/>
    </row>
    <row r="28" spans="1:7" ht="15.75" customHeight="1">
      <c r="A28" s="10">
        <v>212</v>
      </c>
      <c r="B28" s="11" t="s">
        <v>222</v>
      </c>
      <c r="C28" s="89" t="s">
        <v>223</v>
      </c>
      <c r="D28" s="188">
        <v>10370</v>
      </c>
      <c r="E28" s="188"/>
      <c r="F28" s="188">
        <f t="shared" si="0"/>
        <v>10370</v>
      </c>
      <c r="G28" s="141"/>
    </row>
    <row r="29" spans="1:7" ht="15.75" customHeight="1">
      <c r="A29" s="21">
        <v>212</v>
      </c>
      <c r="B29" s="22" t="s">
        <v>224</v>
      </c>
      <c r="C29" s="95" t="s">
        <v>225</v>
      </c>
      <c r="D29" s="188">
        <v>10370</v>
      </c>
      <c r="E29" s="188"/>
      <c r="F29" s="188">
        <f t="shared" si="0"/>
        <v>10370</v>
      </c>
      <c r="G29" s="141"/>
    </row>
    <row r="30" spans="1:7" ht="15.75" customHeight="1">
      <c r="A30" s="21">
        <v>212</v>
      </c>
      <c r="B30" s="11" t="s">
        <v>226</v>
      </c>
      <c r="C30" s="89" t="s">
        <v>227</v>
      </c>
      <c r="D30" s="188">
        <v>10600</v>
      </c>
      <c r="E30" s="188"/>
      <c r="F30" s="188">
        <f t="shared" si="0"/>
        <v>10600</v>
      </c>
      <c r="G30" s="141"/>
    </row>
    <row r="31" spans="1:7" ht="15.75" customHeight="1">
      <c r="A31" s="21">
        <v>212</v>
      </c>
      <c r="B31" s="11" t="s">
        <v>228</v>
      </c>
      <c r="C31" s="89" t="s">
        <v>229</v>
      </c>
      <c r="D31" s="188">
        <v>13640</v>
      </c>
      <c r="E31" s="188"/>
      <c r="F31" s="188">
        <f t="shared" si="0"/>
        <v>13640</v>
      </c>
      <c r="G31" s="141"/>
    </row>
    <row r="32" spans="1:7" ht="15.75" customHeight="1">
      <c r="A32" s="21">
        <v>212</v>
      </c>
      <c r="B32" s="11" t="s">
        <v>230</v>
      </c>
      <c r="C32" s="89" t="s">
        <v>231</v>
      </c>
      <c r="D32" s="188">
        <v>13670</v>
      </c>
      <c r="E32" s="188"/>
      <c r="F32" s="188">
        <f t="shared" si="0"/>
        <v>13670</v>
      </c>
      <c r="G32" s="141"/>
    </row>
    <row r="33" spans="1:7" ht="15.75" customHeight="1">
      <c r="A33" s="21">
        <v>212</v>
      </c>
      <c r="B33" s="11" t="s">
        <v>232</v>
      </c>
      <c r="C33" s="89" t="s">
        <v>233</v>
      </c>
      <c r="D33" s="188">
        <v>200</v>
      </c>
      <c r="E33" s="188"/>
      <c r="F33" s="188">
        <f t="shared" si="0"/>
        <v>200</v>
      </c>
      <c r="G33" s="141"/>
    </row>
    <row r="34" spans="1:7" ht="15.75" customHeight="1">
      <c r="A34" s="21">
        <v>212</v>
      </c>
      <c r="B34" s="11" t="s">
        <v>234</v>
      </c>
      <c r="C34" s="89" t="s">
        <v>235</v>
      </c>
      <c r="D34" s="188">
        <v>200</v>
      </c>
      <c r="E34" s="188"/>
      <c r="F34" s="188">
        <f t="shared" si="0"/>
        <v>200</v>
      </c>
      <c r="G34" s="141"/>
    </row>
    <row r="35" spans="1:7" ht="15.75" customHeight="1">
      <c r="A35" s="10">
        <v>221</v>
      </c>
      <c r="B35" s="11" t="s">
        <v>185</v>
      </c>
      <c r="C35" s="89" t="s">
        <v>236</v>
      </c>
      <c r="D35" s="188">
        <v>100</v>
      </c>
      <c r="E35" s="188"/>
      <c r="F35" s="188">
        <f t="shared" si="0"/>
        <v>100</v>
      </c>
      <c r="G35" s="141"/>
    </row>
    <row r="36" spans="1:7" ht="15.75" customHeight="1">
      <c r="A36" s="10">
        <v>221</v>
      </c>
      <c r="B36" s="11" t="s">
        <v>237</v>
      </c>
      <c r="C36" s="89" t="s">
        <v>238</v>
      </c>
      <c r="D36" s="188">
        <v>1000</v>
      </c>
      <c r="E36" s="188"/>
      <c r="F36" s="188">
        <f t="shared" si="0"/>
        <v>1000</v>
      </c>
      <c r="G36" s="141"/>
    </row>
    <row r="37" spans="1:7" ht="15.75" customHeight="1">
      <c r="A37" s="10">
        <v>221</v>
      </c>
      <c r="B37" s="11" t="s">
        <v>237</v>
      </c>
      <c r="C37" s="89" t="s">
        <v>239</v>
      </c>
      <c r="D37" s="188">
        <v>500</v>
      </c>
      <c r="E37" s="188"/>
      <c r="F37" s="188">
        <f t="shared" si="0"/>
        <v>500</v>
      </c>
      <c r="G37" s="141"/>
    </row>
    <row r="38" spans="1:7" ht="15.75" customHeight="1">
      <c r="A38" s="10">
        <v>223</v>
      </c>
      <c r="B38" s="11" t="s">
        <v>187</v>
      </c>
      <c r="C38" s="89" t="s">
        <v>240</v>
      </c>
      <c r="D38" s="188">
        <v>2500</v>
      </c>
      <c r="E38" s="188"/>
      <c r="F38" s="188">
        <f t="shared" si="0"/>
        <v>2500</v>
      </c>
      <c r="G38" s="141"/>
    </row>
    <row r="39" spans="1:7" ht="15.75" customHeight="1">
      <c r="A39" s="10">
        <v>223</v>
      </c>
      <c r="B39" s="11" t="s">
        <v>191</v>
      </c>
      <c r="C39" s="89" t="s">
        <v>241</v>
      </c>
      <c r="D39" s="188">
        <v>800</v>
      </c>
      <c r="E39" s="188"/>
      <c r="F39" s="188">
        <f t="shared" si="0"/>
        <v>800</v>
      </c>
      <c r="G39" s="141"/>
    </row>
    <row r="40" spans="1:7" ht="15.75" customHeight="1">
      <c r="A40" s="10">
        <v>223</v>
      </c>
      <c r="B40" s="11" t="s">
        <v>242</v>
      </c>
      <c r="C40" s="89" t="s">
        <v>243</v>
      </c>
      <c r="D40" s="188">
        <v>1000</v>
      </c>
      <c r="E40" s="188"/>
      <c r="F40" s="188">
        <f t="shared" si="0"/>
        <v>1000</v>
      </c>
      <c r="G40" s="141"/>
    </row>
    <row r="41" spans="1:7" ht="15.75" customHeight="1">
      <c r="A41" s="10">
        <v>223</v>
      </c>
      <c r="B41" s="11" t="s">
        <v>244</v>
      </c>
      <c r="C41" s="89" t="s">
        <v>245</v>
      </c>
      <c r="D41" s="188">
        <v>720</v>
      </c>
      <c r="E41" s="188"/>
      <c r="F41" s="188">
        <f t="shared" si="0"/>
        <v>720</v>
      </c>
      <c r="G41" s="141"/>
    </row>
    <row r="42" spans="1:7" ht="15.75" customHeight="1">
      <c r="A42" s="10">
        <v>223</v>
      </c>
      <c r="B42" s="11" t="s">
        <v>246</v>
      </c>
      <c r="C42" s="89" t="s">
        <v>247</v>
      </c>
      <c r="D42" s="188">
        <v>80</v>
      </c>
      <c r="E42" s="188"/>
      <c r="F42" s="188">
        <f t="shared" si="0"/>
        <v>80</v>
      </c>
      <c r="G42" s="141"/>
    </row>
    <row r="43" spans="1:7" ht="15.75" customHeight="1">
      <c r="A43" s="10">
        <v>223</v>
      </c>
      <c r="B43" s="11" t="s">
        <v>248</v>
      </c>
      <c r="C43" s="89" t="s">
        <v>249</v>
      </c>
      <c r="D43" s="188">
        <v>680</v>
      </c>
      <c r="E43" s="188"/>
      <c r="F43" s="188">
        <f t="shared" si="0"/>
        <v>680</v>
      </c>
      <c r="G43" s="141"/>
    </row>
    <row r="44" spans="1:7" ht="15.75" customHeight="1">
      <c r="A44" s="10">
        <v>223</v>
      </c>
      <c r="B44" s="11" t="s">
        <v>250</v>
      </c>
      <c r="C44" s="89" t="s">
        <v>251</v>
      </c>
      <c r="D44" s="188">
        <v>80</v>
      </c>
      <c r="E44" s="188"/>
      <c r="F44" s="188">
        <f t="shared" si="0"/>
        <v>80</v>
      </c>
      <c r="G44" s="141"/>
    </row>
    <row r="45" spans="1:7" ht="15.75" customHeight="1">
      <c r="A45" s="10">
        <v>223</v>
      </c>
      <c r="B45" s="11" t="s">
        <v>252</v>
      </c>
      <c r="C45" s="89" t="s">
        <v>253</v>
      </c>
      <c r="D45" s="188">
        <v>240</v>
      </c>
      <c r="E45" s="188"/>
      <c r="F45" s="188">
        <f t="shared" si="0"/>
        <v>240</v>
      </c>
      <c r="G45" s="141"/>
    </row>
    <row r="46" spans="1:7" ht="15.75" customHeight="1">
      <c r="A46" s="10">
        <v>223</v>
      </c>
      <c r="B46" s="11" t="s">
        <v>254</v>
      </c>
      <c r="C46" s="89" t="s">
        <v>255</v>
      </c>
      <c r="D46" s="188">
        <v>40</v>
      </c>
      <c r="E46" s="188"/>
      <c r="F46" s="188">
        <f t="shared" si="0"/>
        <v>40</v>
      </c>
      <c r="G46" s="141"/>
    </row>
    <row r="47" spans="1:7" ht="15.75" customHeight="1">
      <c r="A47" s="10">
        <v>223</v>
      </c>
      <c r="B47" s="11" t="s">
        <v>256</v>
      </c>
      <c r="C47" s="89" t="s">
        <v>257</v>
      </c>
      <c r="D47" s="188">
        <v>900</v>
      </c>
      <c r="E47" s="188"/>
      <c r="F47" s="188">
        <f t="shared" si="0"/>
        <v>900</v>
      </c>
      <c r="G47" s="141"/>
    </row>
    <row r="48" spans="1:7" ht="15.75" customHeight="1">
      <c r="A48" s="10">
        <v>223</v>
      </c>
      <c r="B48" s="11" t="s">
        <v>258</v>
      </c>
      <c r="C48" s="89" t="s">
        <v>259</v>
      </c>
      <c r="D48" s="188">
        <v>210</v>
      </c>
      <c r="E48" s="188"/>
      <c r="F48" s="188">
        <f t="shared" si="0"/>
        <v>210</v>
      </c>
      <c r="G48" s="141"/>
    </row>
    <row r="49" spans="1:7" ht="15.75" customHeight="1">
      <c r="A49" s="10">
        <v>223</v>
      </c>
      <c r="B49" s="11" t="s">
        <v>260</v>
      </c>
      <c r="C49" s="89" t="s">
        <v>261</v>
      </c>
      <c r="D49" s="188">
        <v>150</v>
      </c>
      <c r="E49" s="188"/>
      <c r="F49" s="188">
        <f t="shared" si="0"/>
        <v>150</v>
      </c>
      <c r="G49" s="141"/>
    </row>
    <row r="50" spans="1:7" ht="15.75" customHeight="1">
      <c r="A50" s="10">
        <v>223</v>
      </c>
      <c r="B50" s="11" t="s">
        <v>262</v>
      </c>
      <c r="C50" s="89" t="s">
        <v>263</v>
      </c>
      <c r="D50" s="188">
        <v>1880</v>
      </c>
      <c r="E50" s="188"/>
      <c r="F50" s="188">
        <f t="shared" si="0"/>
        <v>1880</v>
      </c>
      <c r="G50" s="141"/>
    </row>
    <row r="51" spans="1:7" ht="15.75" customHeight="1">
      <c r="A51" s="10">
        <v>223</v>
      </c>
      <c r="B51" s="11" t="s">
        <v>264</v>
      </c>
      <c r="C51" s="89" t="s">
        <v>265</v>
      </c>
      <c r="D51" s="188">
        <v>110</v>
      </c>
      <c r="E51" s="188"/>
      <c r="F51" s="188">
        <f t="shared" si="0"/>
        <v>110</v>
      </c>
      <c r="G51" s="141"/>
    </row>
    <row r="52" spans="1:7" ht="15.75" customHeight="1">
      <c r="A52" s="10">
        <v>223</v>
      </c>
      <c r="B52" s="11" t="s">
        <v>266</v>
      </c>
      <c r="C52" s="89" t="s">
        <v>267</v>
      </c>
      <c r="D52" s="188">
        <v>1500</v>
      </c>
      <c r="E52" s="188"/>
      <c r="F52" s="188">
        <f t="shared" si="0"/>
        <v>1500</v>
      </c>
      <c r="G52" s="141"/>
    </row>
    <row r="53" spans="1:7" ht="15.75" customHeight="1">
      <c r="A53" s="10">
        <v>223</v>
      </c>
      <c r="B53" s="11" t="s">
        <v>268</v>
      </c>
      <c r="C53" s="89" t="s">
        <v>269</v>
      </c>
      <c r="D53" s="188">
        <v>100</v>
      </c>
      <c r="E53" s="188"/>
      <c r="F53" s="188">
        <f t="shared" si="0"/>
        <v>100</v>
      </c>
      <c r="G53" s="141"/>
    </row>
    <row r="54" spans="1:7" ht="15.75" customHeight="1">
      <c r="A54" s="10">
        <v>223</v>
      </c>
      <c r="B54" s="11" t="s">
        <v>270</v>
      </c>
      <c r="C54" s="89" t="s">
        <v>271</v>
      </c>
      <c r="D54" s="188">
        <v>2000</v>
      </c>
      <c r="E54" s="188"/>
      <c r="F54" s="188">
        <f t="shared" si="0"/>
        <v>2000</v>
      </c>
      <c r="G54" s="141"/>
    </row>
    <row r="55" spans="1:7" ht="15.75" customHeight="1">
      <c r="A55" s="10">
        <v>223</v>
      </c>
      <c r="B55" s="11" t="s">
        <v>272</v>
      </c>
      <c r="C55" s="89" t="s">
        <v>273</v>
      </c>
      <c r="D55" s="188">
        <v>1100</v>
      </c>
      <c r="E55" s="188"/>
      <c r="F55" s="188">
        <f t="shared" si="0"/>
        <v>1100</v>
      </c>
      <c r="G55" s="141"/>
    </row>
    <row r="56" spans="1:7" ht="15.75" customHeight="1">
      <c r="A56" s="10">
        <v>223</v>
      </c>
      <c r="B56" s="11" t="s">
        <v>274</v>
      </c>
      <c r="C56" s="89" t="s">
        <v>275</v>
      </c>
      <c r="D56" s="188">
        <v>100</v>
      </c>
      <c r="E56" s="188"/>
      <c r="F56" s="188">
        <f t="shared" si="0"/>
        <v>100</v>
      </c>
      <c r="G56" s="141"/>
    </row>
    <row r="57" spans="1:7" ht="15.75" customHeight="1">
      <c r="A57" s="10">
        <v>223</v>
      </c>
      <c r="B57" s="11" t="s">
        <v>276</v>
      </c>
      <c r="C57" s="89" t="s">
        <v>277</v>
      </c>
      <c r="D57" s="188">
        <v>100</v>
      </c>
      <c r="E57" s="188"/>
      <c r="F57" s="188">
        <f t="shared" si="0"/>
        <v>100</v>
      </c>
      <c r="G57" s="141"/>
    </row>
    <row r="58" spans="1:7" ht="15.75" customHeight="1">
      <c r="A58" s="10">
        <v>223</v>
      </c>
      <c r="B58" s="11" t="s">
        <v>278</v>
      </c>
      <c r="C58" s="89" t="s">
        <v>279</v>
      </c>
      <c r="D58" s="188">
        <v>1810</v>
      </c>
      <c r="E58" s="188"/>
      <c r="F58" s="188">
        <f t="shared" si="0"/>
        <v>1810</v>
      </c>
      <c r="G58" s="141"/>
    </row>
    <row r="59" spans="1:7" ht="15.75" customHeight="1">
      <c r="A59" s="10">
        <v>223</v>
      </c>
      <c r="B59" s="11" t="s">
        <v>280</v>
      </c>
      <c r="C59" s="89" t="s">
        <v>281</v>
      </c>
      <c r="D59" s="188">
        <v>80</v>
      </c>
      <c r="E59" s="188"/>
      <c r="F59" s="188">
        <f t="shared" si="0"/>
        <v>80</v>
      </c>
      <c r="G59" s="141"/>
    </row>
    <row r="60" spans="1:7" ht="15.75" customHeight="1">
      <c r="A60" s="10">
        <v>223</v>
      </c>
      <c r="B60" s="11" t="s">
        <v>282</v>
      </c>
      <c r="C60" s="89" t="s">
        <v>318</v>
      </c>
      <c r="D60" s="188">
        <v>400</v>
      </c>
      <c r="E60" s="188"/>
      <c r="F60" s="188">
        <f t="shared" si="0"/>
        <v>400</v>
      </c>
      <c r="G60" s="141"/>
    </row>
    <row r="61" spans="1:7" ht="15.75" customHeight="1">
      <c r="A61" s="10">
        <v>223</v>
      </c>
      <c r="B61" s="11" t="s">
        <v>283</v>
      </c>
      <c r="C61" s="89" t="s">
        <v>320</v>
      </c>
      <c r="D61" s="188">
        <v>120</v>
      </c>
      <c r="E61" s="188"/>
      <c r="F61" s="188">
        <f t="shared" si="0"/>
        <v>120</v>
      </c>
      <c r="G61" s="141"/>
    </row>
    <row r="62" spans="1:7" ht="15.75" customHeight="1">
      <c r="A62" s="10">
        <v>223</v>
      </c>
      <c r="B62" s="11" t="s">
        <v>284</v>
      </c>
      <c r="C62" s="89" t="s">
        <v>319</v>
      </c>
      <c r="D62" s="188">
        <v>120</v>
      </c>
      <c r="E62" s="188"/>
      <c r="F62" s="188">
        <f t="shared" si="0"/>
        <v>120</v>
      </c>
      <c r="G62" s="141"/>
    </row>
    <row r="63" spans="1:7" ht="15.75" customHeight="1">
      <c r="A63" s="10">
        <v>223</v>
      </c>
      <c r="B63" s="11" t="s">
        <v>347</v>
      </c>
      <c r="C63" s="89" t="s">
        <v>348</v>
      </c>
      <c r="D63" s="188">
        <v>1000</v>
      </c>
      <c r="E63" s="188">
        <v>1000</v>
      </c>
      <c r="F63" s="188">
        <f t="shared" si="0"/>
        <v>2000</v>
      </c>
      <c r="G63" s="141"/>
    </row>
    <row r="64" spans="1:7" ht="15.75" customHeight="1">
      <c r="A64" s="10">
        <v>223</v>
      </c>
      <c r="B64" s="11" t="s">
        <v>361</v>
      </c>
      <c r="C64" s="89" t="s">
        <v>362</v>
      </c>
      <c r="D64" s="188">
        <v>0</v>
      </c>
      <c r="E64" s="188">
        <v>3000</v>
      </c>
      <c r="F64" s="188">
        <f t="shared" si="0"/>
        <v>3000</v>
      </c>
      <c r="G64" s="141"/>
    </row>
    <row r="65" spans="1:7" ht="15.75" customHeight="1">
      <c r="A65" s="10">
        <v>223</v>
      </c>
      <c r="B65" s="11" t="s">
        <v>347</v>
      </c>
      <c r="C65" s="89" t="s">
        <v>352</v>
      </c>
      <c r="D65" s="188">
        <v>500</v>
      </c>
      <c r="E65" s="188"/>
      <c r="F65" s="188">
        <f t="shared" si="0"/>
        <v>500</v>
      </c>
      <c r="G65" s="141"/>
    </row>
    <row r="66" spans="1:7" ht="15.75" customHeight="1">
      <c r="A66" s="10">
        <v>223</v>
      </c>
      <c r="B66" s="11" t="s">
        <v>285</v>
      </c>
      <c r="C66" s="89" t="s">
        <v>286</v>
      </c>
      <c r="D66" s="188">
        <v>100</v>
      </c>
      <c r="E66" s="188"/>
      <c r="F66" s="188">
        <f t="shared" si="0"/>
        <v>100</v>
      </c>
      <c r="G66" s="141"/>
    </row>
    <row r="67" spans="1:7" ht="15.75" customHeight="1">
      <c r="A67" s="10">
        <v>223</v>
      </c>
      <c r="B67" s="11" t="s">
        <v>185</v>
      </c>
      <c r="C67" s="89" t="s">
        <v>287</v>
      </c>
      <c r="D67" s="188">
        <v>4400</v>
      </c>
      <c r="E67" s="188"/>
      <c r="F67" s="188">
        <f t="shared" si="0"/>
        <v>4400</v>
      </c>
      <c r="G67" s="141"/>
    </row>
    <row r="68" spans="1:7" ht="15.75" customHeight="1">
      <c r="A68" s="10">
        <v>229</v>
      </c>
      <c r="B68" s="11" t="s">
        <v>285</v>
      </c>
      <c r="C68" s="89" t="s">
        <v>288</v>
      </c>
      <c r="D68" s="188"/>
      <c r="E68" s="188"/>
      <c r="F68" s="188">
        <f t="shared" si="0"/>
        <v>0</v>
      </c>
      <c r="G68" s="141"/>
    </row>
    <row r="69" spans="1:7" ht="15.75" customHeight="1">
      <c r="A69" s="10">
        <v>243</v>
      </c>
      <c r="B69" s="11"/>
      <c r="C69" s="89" t="s">
        <v>289</v>
      </c>
      <c r="D69" s="188">
        <v>500</v>
      </c>
      <c r="E69" s="188"/>
      <c r="F69" s="188">
        <f t="shared" si="0"/>
        <v>500</v>
      </c>
      <c r="G69" s="141"/>
    </row>
    <row r="70" spans="1:7" ht="15.75" customHeight="1">
      <c r="A70" s="10">
        <v>292</v>
      </c>
      <c r="B70" s="11" t="s">
        <v>290</v>
      </c>
      <c r="C70" s="89" t="s">
        <v>291</v>
      </c>
      <c r="D70" s="188"/>
      <c r="E70" s="188"/>
      <c r="F70" s="188">
        <f t="shared" si="0"/>
        <v>0</v>
      </c>
      <c r="G70" s="141"/>
    </row>
    <row r="71" spans="1:8" ht="15.75" customHeight="1">
      <c r="A71" s="65"/>
      <c r="B71" s="66"/>
      <c r="C71" s="93" t="s">
        <v>292</v>
      </c>
      <c r="D71" s="189">
        <f>SUM(D20:D70)</f>
        <v>90270</v>
      </c>
      <c r="E71" s="189"/>
      <c r="F71" s="189">
        <f>SUM(F20:F70)</f>
        <v>94270</v>
      </c>
      <c r="G71" s="173"/>
      <c r="H71" s="114"/>
    </row>
    <row r="72" spans="1:7" ht="15.75" customHeight="1">
      <c r="A72" s="21"/>
      <c r="B72" s="11"/>
      <c r="C72" s="94" t="s">
        <v>293</v>
      </c>
      <c r="D72" s="188"/>
      <c r="E72" s="188"/>
      <c r="F72" s="188">
        <f aca="true" t="shared" si="1" ref="F72:F81">D72+E72</f>
        <v>0</v>
      </c>
      <c r="G72" s="141"/>
    </row>
    <row r="73" spans="1:7" ht="15.75" customHeight="1">
      <c r="A73" s="21">
        <v>312</v>
      </c>
      <c r="B73" s="11"/>
      <c r="C73" s="92" t="s">
        <v>346</v>
      </c>
      <c r="D73" s="188">
        <v>261700</v>
      </c>
      <c r="E73" s="188"/>
      <c r="F73" s="188">
        <f t="shared" si="1"/>
        <v>261700</v>
      </c>
      <c r="G73" s="141"/>
    </row>
    <row r="74" spans="1:7" ht="15.75" customHeight="1">
      <c r="A74" s="21">
        <v>312</v>
      </c>
      <c r="B74" s="11"/>
      <c r="C74" s="92"/>
      <c r="D74" s="188"/>
      <c r="E74" s="188"/>
      <c r="F74" s="188">
        <f t="shared" si="1"/>
        <v>0</v>
      </c>
      <c r="G74" s="141"/>
    </row>
    <row r="75" spans="1:7" ht="15.75" customHeight="1">
      <c r="A75" s="21">
        <v>312</v>
      </c>
      <c r="B75" s="11" t="s">
        <v>294</v>
      </c>
      <c r="C75" s="92" t="s">
        <v>295</v>
      </c>
      <c r="D75" s="188">
        <v>200</v>
      </c>
      <c r="E75" s="188"/>
      <c r="F75" s="188">
        <f t="shared" si="1"/>
        <v>200</v>
      </c>
      <c r="G75" s="141"/>
    </row>
    <row r="76" spans="1:7" ht="15.75" customHeight="1">
      <c r="A76" s="21">
        <v>312</v>
      </c>
      <c r="B76" s="11" t="s">
        <v>187</v>
      </c>
      <c r="C76" s="92" t="s">
        <v>296</v>
      </c>
      <c r="D76" s="188">
        <v>1000</v>
      </c>
      <c r="E76" s="188"/>
      <c r="F76" s="188">
        <f t="shared" si="1"/>
        <v>1000</v>
      </c>
      <c r="G76" s="141"/>
    </row>
    <row r="77" spans="1:7" ht="15.75" customHeight="1">
      <c r="A77" s="19">
        <v>312</v>
      </c>
      <c r="B77" s="20" t="s">
        <v>297</v>
      </c>
      <c r="C77" s="92" t="s">
        <v>298</v>
      </c>
      <c r="D77" s="182">
        <v>1700</v>
      </c>
      <c r="E77" s="182"/>
      <c r="F77" s="188">
        <f t="shared" si="1"/>
        <v>1700</v>
      </c>
      <c r="G77" s="141"/>
    </row>
    <row r="78" spans="1:7" ht="15.75" customHeight="1">
      <c r="A78" s="19">
        <v>312</v>
      </c>
      <c r="B78" s="20" t="s">
        <v>299</v>
      </c>
      <c r="C78" s="92" t="s">
        <v>300</v>
      </c>
      <c r="D78" s="182">
        <v>290000</v>
      </c>
      <c r="E78" s="182"/>
      <c r="F78" s="188">
        <f t="shared" si="1"/>
        <v>290000</v>
      </c>
      <c r="G78" s="141"/>
    </row>
    <row r="79" spans="1:7" ht="15.75" customHeight="1">
      <c r="A79" s="19">
        <v>312</v>
      </c>
      <c r="B79" s="20" t="s">
        <v>248</v>
      </c>
      <c r="C79" s="92" t="s">
        <v>301</v>
      </c>
      <c r="D79" s="182">
        <v>200</v>
      </c>
      <c r="E79" s="182"/>
      <c r="F79" s="188">
        <f t="shared" si="1"/>
        <v>200</v>
      </c>
      <c r="G79" s="141"/>
    </row>
    <row r="80" spans="1:7" ht="15.75" customHeight="1">
      <c r="A80" s="19">
        <v>312</v>
      </c>
      <c r="B80" s="20" t="s">
        <v>252</v>
      </c>
      <c r="C80" s="92" t="s">
        <v>338</v>
      </c>
      <c r="D80" s="182">
        <v>480</v>
      </c>
      <c r="E80" s="182"/>
      <c r="F80" s="188">
        <f t="shared" si="1"/>
        <v>480</v>
      </c>
      <c r="G80" s="141"/>
    </row>
    <row r="81" spans="1:7" ht="15.75" customHeight="1" thickBot="1">
      <c r="A81" s="23">
        <v>311</v>
      </c>
      <c r="B81" s="13" t="s">
        <v>208</v>
      </c>
      <c r="C81" s="90" t="s">
        <v>302</v>
      </c>
      <c r="D81" s="180">
        <v>1200</v>
      </c>
      <c r="E81" s="180"/>
      <c r="F81" s="188">
        <f t="shared" si="1"/>
        <v>1200</v>
      </c>
      <c r="G81" s="141"/>
    </row>
    <row r="82" spans="1:8" ht="15.75" customHeight="1">
      <c r="A82" s="67" t="s">
        <v>303</v>
      </c>
      <c r="B82" s="68"/>
      <c r="C82" s="96" t="s">
        <v>304</v>
      </c>
      <c r="D82" s="178">
        <f>SUM(D73:D81)</f>
        <v>556480</v>
      </c>
      <c r="E82" s="178"/>
      <c r="F82" s="178">
        <f>SUM(F73:F81)</f>
        <v>556480</v>
      </c>
      <c r="G82" s="173"/>
      <c r="H82" s="114"/>
    </row>
    <row r="83" spans="1:7" ht="15.75" customHeight="1">
      <c r="A83" s="24"/>
      <c r="B83" s="25"/>
      <c r="C83" s="97" t="s">
        <v>305</v>
      </c>
      <c r="D83" s="181">
        <f>D18+D71+D82</f>
        <v>1179610</v>
      </c>
      <c r="E83" s="181"/>
      <c r="F83" s="181">
        <f>F18+F71+F82</f>
        <v>1183610</v>
      </c>
      <c r="G83" s="153"/>
    </row>
    <row r="84" spans="1:7" ht="15.75" customHeight="1">
      <c r="A84" s="26">
        <v>322</v>
      </c>
      <c r="B84" s="27" t="s">
        <v>196</v>
      </c>
      <c r="C84" s="98" t="s">
        <v>321</v>
      </c>
      <c r="D84" s="179">
        <v>252300</v>
      </c>
      <c r="E84" s="179">
        <v>-252300</v>
      </c>
      <c r="F84" s="188">
        <f>D84+E84</f>
        <v>0</v>
      </c>
      <c r="G84" s="141"/>
    </row>
    <row r="85" spans="1:7" ht="15.75" customHeight="1">
      <c r="A85" s="26">
        <v>233</v>
      </c>
      <c r="B85" s="27" t="s">
        <v>196</v>
      </c>
      <c r="C85" s="98" t="s">
        <v>335</v>
      </c>
      <c r="D85" s="179">
        <v>200000</v>
      </c>
      <c r="E85" s="179">
        <v>-200000</v>
      </c>
      <c r="F85" s="188">
        <f>D85+E85</f>
        <v>0</v>
      </c>
      <c r="G85" s="141"/>
    </row>
    <row r="86" spans="1:7" ht="15.75" customHeight="1">
      <c r="A86" s="26">
        <v>322</v>
      </c>
      <c r="B86" s="27" t="s">
        <v>191</v>
      </c>
      <c r="C86" s="98" t="s">
        <v>350</v>
      </c>
      <c r="D86" s="179">
        <v>150000</v>
      </c>
      <c r="E86" s="186">
        <v>-150000</v>
      </c>
      <c r="F86" s="188">
        <f>D86+E86</f>
        <v>0</v>
      </c>
      <c r="G86" s="174"/>
    </row>
    <row r="87" spans="1:7" ht="15.75" customHeight="1">
      <c r="A87" s="26"/>
      <c r="B87" s="27"/>
      <c r="C87" s="98"/>
      <c r="D87" s="179"/>
      <c r="E87" s="179"/>
      <c r="F87" s="179"/>
      <c r="G87" s="174"/>
    </row>
    <row r="88" spans="1:7" ht="15.75" customHeight="1">
      <c r="A88" s="26"/>
      <c r="B88" s="27"/>
      <c r="C88" s="98"/>
      <c r="D88" s="179"/>
      <c r="E88" s="179"/>
      <c r="F88" s="186"/>
      <c r="G88" s="174"/>
    </row>
    <row r="89" spans="1:8" ht="15.75" customHeight="1">
      <c r="A89" s="26">
        <v>322</v>
      </c>
      <c r="B89" s="25"/>
      <c r="C89" s="97" t="s">
        <v>306</v>
      </c>
      <c r="D89" s="181">
        <f>SUM(D84:D88)</f>
        <v>602300</v>
      </c>
      <c r="E89" s="181">
        <f>SUM(E84:E88)</f>
        <v>-602300</v>
      </c>
      <c r="F89" s="181">
        <f>SUM(F84:F88)</f>
        <v>0</v>
      </c>
      <c r="G89" s="173"/>
      <c r="H89" s="114"/>
    </row>
    <row r="90" spans="1:7" ht="15.75" customHeight="1">
      <c r="A90" s="24"/>
      <c r="B90" s="11"/>
      <c r="C90" s="99" t="s">
        <v>307</v>
      </c>
      <c r="D90" s="183"/>
      <c r="E90" s="183"/>
      <c r="F90" s="183"/>
      <c r="G90" s="141"/>
    </row>
    <row r="91" spans="1:7" ht="15.75" customHeight="1">
      <c r="A91" s="28"/>
      <c r="B91" s="11"/>
      <c r="C91" s="92" t="s">
        <v>308</v>
      </c>
      <c r="D91" s="184">
        <v>0</v>
      </c>
      <c r="E91" s="184">
        <v>0</v>
      </c>
      <c r="F91" s="184">
        <v>0</v>
      </c>
      <c r="G91" s="141"/>
    </row>
    <row r="92" spans="1:7" ht="15.75" customHeight="1">
      <c r="A92" s="29" t="s">
        <v>303</v>
      </c>
      <c r="B92" s="25"/>
      <c r="C92" s="100" t="s">
        <v>309</v>
      </c>
      <c r="D92" s="185">
        <v>0</v>
      </c>
      <c r="E92" s="185">
        <v>0</v>
      </c>
      <c r="F92" s="185">
        <v>0</v>
      </c>
      <c r="G92" s="141"/>
    </row>
    <row r="93" spans="1:7" ht="15.75" customHeight="1">
      <c r="A93" s="30"/>
      <c r="B93" s="66"/>
      <c r="C93" s="93" t="s">
        <v>310</v>
      </c>
      <c r="D93" s="178">
        <f>D83+D89+D92</f>
        <v>1781910</v>
      </c>
      <c r="E93" s="178">
        <f>E83+E89+E92</f>
        <v>-602300</v>
      </c>
      <c r="F93" s="178">
        <f>F83+F89+F92</f>
        <v>1183610</v>
      </c>
      <c r="G93" s="172"/>
    </row>
    <row r="94" spans="1:7" ht="15.75" customHeight="1">
      <c r="A94" s="69"/>
      <c r="B94" s="25"/>
      <c r="C94" s="100" t="s">
        <v>311</v>
      </c>
      <c r="D94" s="186">
        <v>5800</v>
      </c>
      <c r="E94" s="186"/>
      <c r="F94" s="186">
        <v>5800</v>
      </c>
      <c r="G94" s="141"/>
    </row>
    <row r="95" spans="1:7" ht="15.75" customHeight="1" thickBot="1">
      <c r="A95" s="30"/>
      <c r="B95" s="31"/>
      <c r="C95" s="101" t="s">
        <v>312</v>
      </c>
      <c r="D95" s="187">
        <f>D93+D94</f>
        <v>1787710</v>
      </c>
      <c r="E95" s="187">
        <f>E93+E94</f>
        <v>-602300</v>
      </c>
      <c r="F95" s="187">
        <f>F93+F94</f>
        <v>1189410</v>
      </c>
      <c r="G95" s="141"/>
    </row>
    <row r="96" ht="15.75" customHeight="1">
      <c r="G96" s="141"/>
    </row>
    <row r="97" spans="3:7" ht="15.75" customHeight="1" thickBot="1">
      <c r="C97" s="32" t="s">
        <v>313</v>
      </c>
      <c r="D97" s="33">
        <v>2013</v>
      </c>
      <c r="E97" s="33"/>
      <c r="F97" s="33">
        <v>2013</v>
      </c>
      <c r="G97" s="141"/>
    </row>
    <row r="98" spans="3:7" ht="15.75" customHeight="1">
      <c r="C98" s="34" t="s">
        <v>183</v>
      </c>
      <c r="D98" s="168">
        <f>D83</f>
        <v>1179610</v>
      </c>
      <c r="E98" s="168">
        <v>3000</v>
      </c>
      <c r="F98" s="168">
        <f>F83</f>
        <v>1183610</v>
      </c>
      <c r="G98" s="144"/>
    </row>
    <row r="99" spans="3:7" ht="15.75" customHeight="1">
      <c r="C99" s="35" t="s">
        <v>314</v>
      </c>
      <c r="D99" s="169">
        <f>D89</f>
        <v>602300</v>
      </c>
      <c r="E99" s="169">
        <f>E89</f>
        <v>-602300</v>
      </c>
      <c r="F99" s="169">
        <f>F89</f>
        <v>0</v>
      </c>
      <c r="G99" s="144"/>
    </row>
    <row r="100" spans="3:7" ht="15.75" customHeight="1">
      <c r="C100" s="35" t="s">
        <v>315</v>
      </c>
      <c r="D100" s="169">
        <f>D92</f>
        <v>0</v>
      </c>
      <c r="E100" s="169">
        <f>E92</f>
        <v>0</v>
      </c>
      <c r="F100" s="169">
        <f>F92</f>
        <v>0</v>
      </c>
      <c r="G100" s="141"/>
    </row>
    <row r="101" spans="3:7" ht="15.75" customHeight="1">
      <c r="C101" s="36" t="s">
        <v>316</v>
      </c>
      <c r="D101" s="169">
        <f>SUM(D98:D100)</f>
        <v>1781910</v>
      </c>
      <c r="E101" s="169">
        <f>SUM(E98:E100)</f>
        <v>-599300</v>
      </c>
      <c r="F101" s="169">
        <f>SUM(F98:F100)</f>
        <v>1183610</v>
      </c>
      <c r="G101" s="141"/>
    </row>
    <row r="102" spans="3:7" ht="15.75" customHeight="1">
      <c r="C102" s="37" t="s">
        <v>317</v>
      </c>
      <c r="D102" s="170">
        <v>5800</v>
      </c>
      <c r="E102" s="170"/>
      <c r="F102" s="170">
        <v>5800</v>
      </c>
      <c r="G102" s="141"/>
    </row>
    <row r="103" spans="3:7" ht="15.75" customHeight="1" thickBot="1">
      <c r="C103" s="38" t="s">
        <v>312</v>
      </c>
      <c r="D103" s="171">
        <f>SUM(D101:D102)</f>
        <v>1787710</v>
      </c>
      <c r="E103" s="171">
        <f>SUM(E101:E102)</f>
        <v>-599300</v>
      </c>
      <c r="F103" s="171">
        <f>SUM(F101:F102)</f>
        <v>1189410</v>
      </c>
      <c r="G103" s="141"/>
    </row>
    <row r="105" ht="12.75">
      <c r="B105" s="224" t="s">
        <v>374</v>
      </c>
    </row>
    <row r="106" spans="2:5" ht="12.75">
      <c r="B106" t="s">
        <v>375</v>
      </c>
      <c r="C106" s="141"/>
      <c r="D106" s="141"/>
      <c r="E106" s="153"/>
    </row>
    <row r="107" spans="2:5" ht="12.75">
      <c r="B107" t="s">
        <v>367</v>
      </c>
      <c r="C107" s="230">
        <v>41472</v>
      </c>
      <c r="D107" s="141"/>
      <c r="E107" s="141"/>
    </row>
    <row r="108" spans="3:5" ht="15.75">
      <c r="C108" s="161"/>
      <c r="D108" s="162"/>
      <c r="E108" s="162"/>
    </row>
  </sheetData>
  <sheetProtection/>
  <printOptions/>
  <pageMargins left="0.7480314960629921" right="0.35433070866141736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A1" sqref="A1:D35"/>
    </sheetView>
  </sheetViews>
  <sheetFormatPr defaultColWidth="9.140625" defaultRowHeight="12.75"/>
  <cols>
    <col min="1" max="1" width="37.00390625" style="0" customWidth="1"/>
    <col min="2" max="2" width="10.140625" style="0" bestFit="1" customWidth="1"/>
    <col min="3" max="4" width="12.28125" style="0" customWidth="1"/>
  </cols>
  <sheetData>
    <row r="3" spans="1:2" ht="18.75">
      <c r="A3" s="225" t="s">
        <v>370</v>
      </c>
      <c r="B3" s="214"/>
    </row>
    <row r="4" ht="15.75" customHeight="1">
      <c r="A4" s="39"/>
    </row>
    <row r="5" spans="1:3" ht="15.75" customHeight="1" thickBot="1">
      <c r="A5" s="40"/>
      <c r="B5" s="40"/>
      <c r="C5" s="40"/>
    </row>
    <row r="6" spans="1:4" ht="15.75" customHeight="1" thickBot="1">
      <c r="A6" s="40" t="s">
        <v>322</v>
      </c>
      <c r="B6" s="221">
        <v>2013</v>
      </c>
      <c r="C6" s="222"/>
      <c r="D6" s="223">
        <v>2013</v>
      </c>
    </row>
    <row r="7" spans="1:4" ht="15.75" customHeight="1">
      <c r="A7" s="51" t="s">
        <v>323</v>
      </c>
      <c r="B7" s="219">
        <v>409030</v>
      </c>
      <c r="C7" s="219">
        <f>-B7+D7</f>
        <v>200</v>
      </c>
      <c r="D7" s="220">
        <v>409230</v>
      </c>
    </row>
    <row r="8" spans="1:4" ht="15.75" customHeight="1">
      <c r="A8" s="54" t="s">
        <v>324</v>
      </c>
      <c r="B8" s="41">
        <v>958560</v>
      </c>
      <c r="C8" s="41">
        <v>-598500</v>
      </c>
      <c r="D8" s="55">
        <v>360060</v>
      </c>
    </row>
    <row r="9" spans="1:4" ht="15.75" customHeight="1">
      <c r="A9" s="54" t="s">
        <v>307</v>
      </c>
      <c r="B9" s="41">
        <v>0</v>
      </c>
      <c r="C9" s="41"/>
      <c r="D9" s="55">
        <v>0</v>
      </c>
    </row>
    <row r="10" spans="1:4" ht="15.75" customHeight="1">
      <c r="A10" s="56" t="s">
        <v>325</v>
      </c>
      <c r="B10" s="42">
        <f>SUM(B7:B9)</f>
        <v>1367590</v>
      </c>
      <c r="C10" s="42">
        <v>-598300</v>
      </c>
      <c r="D10" s="57">
        <f>SUM(D7:D9)</f>
        <v>769290</v>
      </c>
    </row>
    <row r="11" spans="1:4" ht="15.75" customHeight="1">
      <c r="A11" s="54" t="s">
        <v>330</v>
      </c>
      <c r="B11" s="41">
        <v>290000</v>
      </c>
      <c r="C11" s="41"/>
      <c r="D11" s="55">
        <v>290000</v>
      </c>
    </row>
    <row r="12" spans="1:4" ht="15.75" customHeight="1">
      <c r="A12" s="54" t="s">
        <v>331</v>
      </c>
      <c r="B12" s="41">
        <v>124320</v>
      </c>
      <c r="C12" s="41"/>
      <c r="D12" s="55">
        <v>124320</v>
      </c>
    </row>
    <row r="13" spans="1:4" ht="15.75" customHeight="1">
      <c r="A13" s="54" t="s">
        <v>332</v>
      </c>
      <c r="B13" s="41">
        <v>5800</v>
      </c>
      <c r="C13" s="41"/>
      <c r="D13" s="55">
        <v>5800</v>
      </c>
    </row>
    <row r="14" spans="1:4" ht="15.75" customHeight="1">
      <c r="A14" s="58" t="s">
        <v>326</v>
      </c>
      <c r="B14" s="43">
        <f>SUM(B11:B13)</f>
        <v>420120</v>
      </c>
      <c r="C14" s="43"/>
      <c r="D14" s="59">
        <f>SUM(D11:D13)</f>
        <v>420120</v>
      </c>
    </row>
    <row r="15" spans="1:4" ht="15.75" customHeight="1" thickBot="1">
      <c r="A15" s="60" t="s">
        <v>327</v>
      </c>
      <c r="B15" s="44">
        <f>B10+B14</f>
        <v>1787710</v>
      </c>
      <c r="C15" s="44">
        <v>-598300</v>
      </c>
      <c r="D15" s="45">
        <f>D10+D14</f>
        <v>1189410</v>
      </c>
    </row>
    <row r="16" ht="15.75" customHeight="1">
      <c r="A16" s="39"/>
    </row>
    <row r="17" ht="15.75" customHeight="1" thickBot="1">
      <c r="A17" s="32" t="s">
        <v>313</v>
      </c>
    </row>
    <row r="18" spans="1:4" ht="15.75" customHeight="1">
      <c r="A18" s="34" t="s">
        <v>183</v>
      </c>
      <c r="B18" s="168">
        <v>1179610</v>
      </c>
      <c r="C18" s="168">
        <v>3000</v>
      </c>
      <c r="D18" s="215">
        <v>1183610</v>
      </c>
    </row>
    <row r="19" spans="1:4" ht="15.75" customHeight="1">
      <c r="A19" s="35" t="s">
        <v>314</v>
      </c>
      <c r="B19" s="169">
        <v>602300</v>
      </c>
      <c r="C19" s="169">
        <v>-602300</v>
      </c>
      <c r="D19" s="216">
        <f>B19+C19</f>
        <v>0</v>
      </c>
    </row>
    <row r="20" spans="1:4" ht="15.75" customHeight="1">
      <c r="A20" s="35" t="s">
        <v>315</v>
      </c>
      <c r="B20" s="169">
        <v>0</v>
      </c>
      <c r="C20" s="169"/>
      <c r="D20" s="216">
        <v>0</v>
      </c>
    </row>
    <row r="21" spans="1:4" ht="15.75" customHeight="1">
      <c r="A21" s="36" t="s">
        <v>316</v>
      </c>
      <c r="B21" s="169">
        <f>SUM(B18:B20)</f>
        <v>1781910</v>
      </c>
      <c r="C21" s="169">
        <v>-599300</v>
      </c>
      <c r="D21" s="216">
        <f>SUM(D18:D20)</f>
        <v>1183610</v>
      </c>
    </row>
    <row r="22" spans="1:4" ht="15.75" customHeight="1">
      <c r="A22" s="37" t="s">
        <v>317</v>
      </c>
      <c r="B22" s="170">
        <v>5800</v>
      </c>
      <c r="C22" s="170"/>
      <c r="D22" s="217">
        <v>5800</v>
      </c>
    </row>
    <row r="23" spans="1:4" ht="15.75" customHeight="1" thickBot="1">
      <c r="A23" s="38" t="s">
        <v>312</v>
      </c>
      <c r="B23" s="171">
        <f>SUM(B21:B22)</f>
        <v>1787710</v>
      </c>
      <c r="C23" s="171">
        <v>-599300</v>
      </c>
      <c r="D23" s="218">
        <f>SUM(D21:D22)</f>
        <v>1189410</v>
      </c>
    </row>
    <row r="24" ht="15.75" customHeight="1">
      <c r="A24" s="39"/>
    </row>
    <row r="25" ht="15.75" customHeight="1">
      <c r="A25" s="70" t="s">
        <v>377</v>
      </c>
    </row>
    <row r="26" ht="15.75" customHeight="1">
      <c r="A26" s="70" t="s">
        <v>379</v>
      </c>
    </row>
    <row r="27" ht="15.75" customHeight="1">
      <c r="A27" s="70"/>
    </row>
    <row r="28" ht="12.75">
      <c r="A28" s="224" t="s">
        <v>376</v>
      </c>
    </row>
    <row r="32" ht="12.75">
      <c r="A32" s="48"/>
    </row>
    <row r="33" ht="15.75">
      <c r="A33" s="61"/>
    </row>
    <row r="34" ht="15.75">
      <c r="A34" s="61"/>
    </row>
    <row r="35" ht="15.75">
      <c r="A35" s="61"/>
    </row>
    <row r="36" ht="12.75">
      <c r="A36" s="46"/>
    </row>
    <row r="37" ht="15.75">
      <c r="A37" s="49"/>
    </row>
    <row r="38" ht="15.75">
      <c r="A38" s="50"/>
    </row>
    <row r="39" ht="12.75">
      <c r="A39" s="4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Trakovice</dc:creator>
  <cp:keywords/>
  <dc:description/>
  <cp:lastModifiedBy>Dane</cp:lastModifiedBy>
  <cp:lastPrinted>2013-08-06T13:27:26Z</cp:lastPrinted>
  <dcterms:created xsi:type="dcterms:W3CDTF">2011-01-31T12:46:18Z</dcterms:created>
  <dcterms:modified xsi:type="dcterms:W3CDTF">2013-08-06T13:27:30Z</dcterms:modified>
  <cp:category/>
  <cp:version/>
  <cp:contentType/>
  <cp:contentStatus/>
</cp:coreProperties>
</file>