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filterPrivacy="1" defaultThemeVersion="124226"/>
  <xr:revisionPtr revIDLastSave="0" documentId="13_ncr:1_{76FE65D9-782A-4EE9-8BB3-48D0AAEC45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ýdavky" sheetId="1" r:id="rId1"/>
    <sheet name="príjmy" sheetId="2" r:id="rId2"/>
    <sheet name="rekapitulácia" sheetId="3" r:id="rId3"/>
  </sheets>
  <calcPr calcId="181029"/>
</workbook>
</file>

<file path=xl/calcChain.xml><?xml version="1.0" encoding="utf-8"?>
<calcChain xmlns="http://schemas.openxmlformats.org/spreadsheetml/2006/main">
  <c r="D33" i="3" l="1"/>
  <c r="C33" i="3"/>
  <c r="B33" i="3"/>
  <c r="J138" i="1"/>
  <c r="I138" i="1"/>
  <c r="H138" i="1"/>
  <c r="H243" i="1" l="1"/>
  <c r="J336" i="1"/>
  <c r="J335" i="1"/>
  <c r="J328" i="1"/>
  <c r="J325" i="1"/>
  <c r="J318" i="1"/>
  <c r="J316" i="1"/>
  <c r="J313" i="1"/>
  <c r="J311" i="1"/>
  <c r="J308" i="1"/>
  <c r="J297" i="1"/>
  <c r="J292" i="1"/>
  <c r="J282" i="1"/>
  <c r="J279" i="1"/>
  <c r="J273" i="1"/>
  <c r="J263" i="1"/>
  <c r="J259" i="1"/>
  <c r="J254" i="1"/>
  <c r="J252" i="1"/>
  <c r="J250" i="1"/>
  <c r="J243" i="1"/>
  <c r="J240" i="1"/>
  <c r="J236" i="1"/>
  <c r="J228" i="1"/>
  <c r="J221" i="1"/>
  <c r="J218" i="1"/>
  <c r="J212" i="1"/>
  <c r="J207" i="1"/>
  <c r="J206" i="1"/>
  <c r="J199" i="1"/>
  <c r="J197" i="1"/>
  <c r="J194" i="1"/>
  <c r="J178" i="1"/>
  <c r="J174" i="1"/>
  <c r="J172" i="1"/>
  <c r="J170" i="1"/>
  <c r="J161" i="1"/>
  <c r="J144" i="1"/>
  <c r="J140" i="1"/>
  <c r="J343" i="1"/>
  <c r="J134" i="1"/>
  <c r="J132" i="1"/>
  <c r="J117" i="1"/>
  <c r="J115" i="1"/>
  <c r="J113" i="1"/>
  <c r="J111" i="1"/>
  <c r="J109" i="1"/>
  <c r="J107" i="1"/>
  <c r="J104" i="1"/>
  <c r="J40" i="1"/>
  <c r="J37" i="1"/>
  <c r="J29" i="1"/>
  <c r="J27" i="1"/>
  <c r="J22" i="1"/>
  <c r="J20" i="1"/>
  <c r="I336" i="1"/>
  <c r="I335" i="1"/>
  <c r="I328" i="1"/>
  <c r="I325" i="1"/>
  <c r="I318" i="1"/>
  <c r="I316" i="1"/>
  <c r="I313" i="1"/>
  <c r="I311" i="1"/>
  <c r="I308" i="1"/>
  <c r="I297" i="1"/>
  <c r="I292" i="1"/>
  <c r="I282" i="1"/>
  <c r="I279" i="1"/>
  <c r="I273" i="1"/>
  <c r="I263" i="1"/>
  <c r="I259" i="1"/>
  <c r="I254" i="1"/>
  <c r="I252" i="1"/>
  <c r="I250" i="1"/>
  <c r="I243" i="1"/>
  <c r="I240" i="1"/>
  <c r="I236" i="1"/>
  <c r="I228" i="1"/>
  <c r="I221" i="1"/>
  <c r="I218" i="1"/>
  <c r="I212" i="1"/>
  <c r="I207" i="1"/>
  <c r="I206" i="1"/>
  <c r="I199" i="1"/>
  <c r="I197" i="1"/>
  <c r="I194" i="1"/>
  <c r="I178" i="1"/>
  <c r="I174" i="1"/>
  <c r="I172" i="1"/>
  <c r="I170" i="1"/>
  <c r="I161" i="1"/>
  <c r="I144" i="1"/>
  <c r="I140" i="1"/>
  <c r="I343" i="1"/>
  <c r="I134" i="1"/>
  <c r="I132" i="1"/>
  <c r="I117" i="1"/>
  <c r="I115" i="1"/>
  <c r="I113" i="1"/>
  <c r="I111" i="1"/>
  <c r="I109" i="1"/>
  <c r="I107" i="1"/>
  <c r="I104" i="1"/>
  <c r="I40" i="1"/>
  <c r="I37" i="1"/>
  <c r="I29" i="1"/>
  <c r="I27" i="1"/>
  <c r="I22" i="1"/>
  <c r="I20" i="1"/>
  <c r="H336" i="1"/>
  <c r="H335" i="1"/>
  <c r="H328" i="1"/>
  <c r="H325" i="1"/>
  <c r="H318" i="1"/>
  <c r="H316" i="1"/>
  <c r="H313" i="1"/>
  <c r="H311" i="1"/>
  <c r="H308" i="1"/>
  <c r="H297" i="1"/>
  <c r="H292" i="1"/>
  <c r="H282" i="1"/>
  <c r="H279" i="1"/>
  <c r="H273" i="1"/>
  <c r="H263" i="1"/>
  <c r="H259" i="1"/>
  <c r="H254" i="1"/>
  <c r="H252" i="1"/>
  <c r="H250" i="1"/>
  <c r="H240" i="1"/>
  <c r="H236" i="1"/>
  <c r="H228" i="1"/>
  <c r="H221" i="1"/>
  <c r="H218" i="1"/>
  <c r="H212" i="1"/>
  <c r="H207" i="1"/>
  <c r="H206" i="1"/>
  <c r="H199" i="1"/>
  <c r="H197" i="1"/>
  <c r="H194" i="1"/>
  <c r="H178" i="1"/>
  <c r="H174" i="1"/>
  <c r="H172" i="1"/>
  <c r="H170" i="1"/>
  <c r="H161" i="1"/>
  <c r="H144" i="1"/>
  <c r="H140" i="1"/>
  <c r="H343" i="1"/>
  <c r="H134" i="1"/>
  <c r="H132" i="1"/>
  <c r="H117" i="1"/>
  <c r="H115" i="1"/>
  <c r="H113" i="1"/>
  <c r="H111" i="1"/>
  <c r="H109" i="1"/>
  <c r="H107" i="1"/>
  <c r="H104" i="1"/>
  <c r="H40" i="1"/>
  <c r="H37" i="1"/>
  <c r="H29" i="1"/>
  <c r="H27" i="1"/>
  <c r="H22" i="1"/>
  <c r="H20" i="1"/>
  <c r="J340" i="1" l="1"/>
  <c r="J118" i="1"/>
  <c r="J338" i="1" s="1"/>
  <c r="I118" i="1"/>
  <c r="I338" i="1" s="1"/>
  <c r="I340" i="1"/>
  <c r="H118" i="1"/>
  <c r="H338" i="1" s="1"/>
  <c r="H340" i="1"/>
  <c r="I345" i="1" l="1"/>
  <c r="I349" i="1" s="1"/>
  <c r="I358" i="1" s="1"/>
  <c r="I359" i="1" s="1"/>
  <c r="J345" i="1"/>
  <c r="J349" i="1" s="1"/>
  <c r="J358" i="1" s="1"/>
  <c r="J359" i="1" s="1"/>
  <c r="H345" i="1"/>
  <c r="H349" i="1" s="1"/>
  <c r="H358" i="1" s="1"/>
  <c r="H359" i="1" l="1"/>
  <c r="H116" i="2" l="1"/>
  <c r="H122" i="2" s="1"/>
  <c r="H109" i="2"/>
  <c r="H121" i="2" s="1"/>
  <c r="H105" i="2"/>
  <c r="H98" i="2"/>
  <c r="H17" i="2"/>
  <c r="H23" i="2" s="1"/>
  <c r="H120" i="2" s="1"/>
  <c r="G116" i="2"/>
  <c r="G122" i="2" s="1"/>
  <c r="G109" i="2"/>
  <c r="G121" i="2" s="1"/>
  <c r="G105" i="2"/>
  <c r="G98" i="2"/>
  <c r="G17" i="2"/>
  <c r="G23" i="2" s="1"/>
  <c r="G120" i="2" s="1"/>
  <c r="G119" i="2" l="1"/>
  <c r="G123" i="2" s="1"/>
  <c r="G125" i="2" s="1"/>
  <c r="H119" i="2"/>
  <c r="H123" i="2" s="1"/>
  <c r="H125" i="2" s="1"/>
  <c r="D9" i="3" l="1"/>
  <c r="C9" i="3"/>
  <c r="F17" i="2" l="1"/>
  <c r="F98" i="2"/>
  <c r="F105" i="2"/>
  <c r="F109" i="2"/>
  <c r="F116" i="2"/>
  <c r="F23" i="2" l="1"/>
  <c r="F120" i="2" s="1"/>
  <c r="F119" i="2"/>
  <c r="F122" i="2" l="1"/>
  <c r="F121" i="2"/>
  <c r="F123" i="2" l="1"/>
  <c r="F125" i="2" s="1"/>
  <c r="D22" i="3"/>
  <c r="D24" i="3" s="1"/>
  <c r="C13" i="3"/>
  <c r="B9" i="3"/>
  <c r="C22" i="3"/>
  <c r="C24" i="3" s="1"/>
  <c r="B22" i="3"/>
  <c r="B24" i="3" s="1"/>
  <c r="B13" i="3"/>
  <c r="D13" i="3"/>
  <c r="C14" i="3" l="1"/>
  <c r="B14" i="3"/>
  <c r="D14" i="3"/>
</calcChain>
</file>

<file path=xl/sharedStrings.xml><?xml version="1.0" encoding="utf-8"?>
<sst xmlns="http://schemas.openxmlformats.org/spreadsheetml/2006/main" count="858" uniqueCount="504">
  <si>
    <t>Prog</t>
  </si>
  <si>
    <t>P p</t>
  </si>
  <si>
    <t>Popis</t>
  </si>
  <si>
    <t>Ocu mzda</t>
  </si>
  <si>
    <t>Osobný príplatok</t>
  </si>
  <si>
    <t>Ocú príplatok za kvalitné plnenie úloh</t>
  </si>
  <si>
    <t>Poistné Všeobecná zdravotná poisťovňa</t>
  </si>
  <si>
    <t>Poistné Dôvera</t>
  </si>
  <si>
    <t>poistné - nemocenské poistenie</t>
  </si>
  <si>
    <t>poistné -starobné poistenie</t>
  </si>
  <si>
    <t>poistné -úrazové</t>
  </si>
  <si>
    <t>poistné - invalidné</t>
  </si>
  <si>
    <t>poistenie v nezamestnanosti</t>
  </si>
  <si>
    <t>poistné do rezervného fondu</t>
  </si>
  <si>
    <t>cestovné náhrady - tuzemské</t>
  </si>
  <si>
    <t>Ocú - vodné</t>
  </si>
  <si>
    <t>Ocú - interierové vybavenie</t>
  </si>
  <si>
    <t>Ocú nákup výpočtovej techniky</t>
  </si>
  <si>
    <t>Knihy, časopisy, noviny</t>
  </si>
  <si>
    <t>Ocú softver</t>
  </si>
  <si>
    <t>údržba výpočtovej techniky</t>
  </si>
  <si>
    <t>údržba kancelárs. strojov</t>
  </si>
  <si>
    <t>revízie, kontrola zariadení</t>
  </si>
  <si>
    <t>údržba administratív. Budov</t>
  </si>
  <si>
    <t>nájomné pozemky</t>
  </si>
  <si>
    <t>školenia,kurzy,semináre,porady</t>
  </si>
  <si>
    <t>súťažné podklady</t>
  </si>
  <si>
    <t>rozmnožovacie a plánografické práce</t>
  </si>
  <si>
    <t>advokátske, komerčné, právne služby</t>
  </si>
  <si>
    <t>štúdie, expertízy, posudky</t>
  </si>
  <si>
    <t>poplatky banke</t>
  </si>
  <si>
    <t>stravovanie zamestnanci</t>
  </si>
  <si>
    <t>prídel do soc. Fondu</t>
  </si>
  <si>
    <t>odmeny a príspevky</t>
  </si>
  <si>
    <t>Ocú dohody</t>
  </si>
  <si>
    <t>zrážková daň</t>
  </si>
  <si>
    <t>PN</t>
  </si>
  <si>
    <t>Bežné transfery - odstupné</t>
  </si>
  <si>
    <t>rutinná aštandar  oprava strojov</t>
  </si>
  <si>
    <t>Ocú elek energia</t>
  </si>
  <si>
    <t>Ocu telefón, fax</t>
  </si>
  <si>
    <t>Ocú kancelárske potreby</t>
  </si>
  <si>
    <t>poplatok SOZA</t>
  </si>
  <si>
    <t>územný plán</t>
  </si>
  <si>
    <t>správne poplatky</t>
  </si>
  <si>
    <t>dane</t>
  </si>
  <si>
    <t>Ocú plyn</t>
  </si>
  <si>
    <t xml:space="preserve"> koncesionársky poplatok</t>
  </si>
  <si>
    <t>Ocú čistiace potreby</t>
  </si>
  <si>
    <t>poštové  a telekomunikačné služby</t>
  </si>
  <si>
    <t>tlačivá, tlačiarenské služby</t>
  </si>
  <si>
    <t>kvety, vence</t>
  </si>
  <si>
    <t>Spolu - Bežný rozpočet</t>
  </si>
  <si>
    <t>stravovanie</t>
  </si>
  <si>
    <t>použitie soc. Fondu</t>
  </si>
  <si>
    <t>prispevok ZMOS</t>
  </si>
  <si>
    <t>členstvo v org. a združeniach</t>
  </si>
  <si>
    <t>propagácia a reklama</t>
  </si>
  <si>
    <t>propagácia a prezentácia obce</t>
  </si>
  <si>
    <t>mzda kontrolórka</t>
  </si>
  <si>
    <t>kontrólna činnosť</t>
  </si>
  <si>
    <t>auditórska služba</t>
  </si>
  <si>
    <t xml:space="preserve">audit </t>
  </si>
  <si>
    <t>odmena poslancom</t>
  </si>
  <si>
    <t>obecné zastupiteľstvo</t>
  </si>
  <si>
    <t>Plánovanie manažment, kontrola</t>
  </si>
  <si>
    <t>material  nájomné byty</t>
  </si>
  <si>
    <t>NB 9 energia</t>
  </si>
  <si>
    <t>NB- 9 voda</t>
  </si>
  <si>
    <t>NB-432  energia</t>
  </si>
  <si>
    <t>NB-432  voda</t>
  </si>
  <si>
    <t>NB-435  energia</t>
  </si>
  <si>
    <t>NB-435  voda</t>
  </si>
  <si>
    <t>NB-436  energia</t>
  </si>
  <si>
    <t>NB-436  voda</t>
  </si>
  <si>
    <t>NB-437  energia</t>
  </si>
  <si>
    <t>NB-437  voda</t>
  </si>
  <si>
    <t>manažment</t>
  </si>
  <si>
    <t>splátka úrokov z úveru</t>
  </si>
  <si>
    <t>splátka dlhodobého úveru</t>
  </si>
  <si>
    <t>inžinierske a geometrické plány</t>
  </si>
  <si>
    <t>nákup pozemkov IBV</t>
  </si>
  <si>
    <t>IBV Dolinky realizácia</t>
  </si>
  <si>
    <t>mzda chránená dielňa  ŠR</t>
  </si>
  <si>
    <t>poistne  CHD - všeobecná zdrav poisť ŠR</t>
  </si>
  <si>
    <t>CHD-nemoc poisten ŠR</t>
  </si>
  <si>
    <t>CHD-starob poisten  ŠR</t>
  </si>
  <si>
    <t>CHD-úrazové poisten  ŠR</t>
  </si>
  <si>
    <t>CHD-invalidné poisten  ŠR</t>
  </si>
  <si>
    <t>CHD-rezervný fond ŠRF</t>
  </si>
  <si>
    <t>Europsky socialny fond - prostr EU</t>
  </si>
  <si>
    <t>mzda opatrovateľka</t>
  </si>
  <si>
    <t>dávky soc zabezpečenia</t>
  </si>
  <si>
    <t>socialny príspevok</t>
  </si>
  <si>
    <t>príspevok pri živel pohromách</t>
  </si>
  <si>
    <t>matrika mzda</t>
  </si>
  <si>
    <t>matrika poistné - zdravotná poistovne</t>
  </si>
  <si>
    <t>matrika nemocenské poistenie</t>
  </si>
  <si>
    <t>matrika starobne poistenie</t>
  </si>
  <si>
    <t>matrika úrazové poistenie</t>
  </si>
  <si>
    <t>matrika invalidné poistenie</t>
  </si>
  <si>
    <t>matrika poistenie v nezamestnanosti</t>
  </si>
  <si>
    <t>matrika poistenie rezervný fond</t>
  </si>
  <si>
    <t>matrika material</t>
  </si>
  <si>
    <t>material REGOP</t>
  </si>
  <si>
    <t>spoločný úrad</t>
  </si>
  <si>
    <t>spoloč úrad -stavebný úrad</t>
  </si>
  <si>
    <t>spoloč úrad -životné prostredie</t>
  </si>
  <si>
    <t>bežné transfery obcí - CO</t>
  </si>
  <si>
    <t>bežné transfery obcí - Spoloč úrad</t>
  </si>
  <si>
    <t>BR -administratívne služby</t>
  </si>
  <si>
    <t>BR-pomoc občanom v hmotnej núdzi</t>
  </si>
  <si>
    <t>BR- opatrovateľská služba</t>
  </si>
  <si>
    <t>BR - Europsky socialny fond - prostr ŠR</t>
  </si>
  <si>
    <t>MR - CD platne</t>
  </si>
  <si>
    <t>MR - údržba</t>
  </si>
  <si>
    <t>BR- miestny rozhlas</t>
  </si>
  <si>
    <t>Trakovické novinky</t>
  </si>
  <si>
    <t>BR - Trakovické novinky</t>
  </si>
  <si>
    <t>ZS- el. energia</t>
  </si>
  <si>
    <t>ZS-vodné,stočné</t>
  </si>
  <si>
    <t>ZS- material</t>
  </si>
  <si>
    <t>ZS- údržba</t>
  </si>
  <si>
    <t>ZS-plyn</t>
  </si>
  <si>
    <t>BR - Zdravotné stredisko</t>
  </si>
  <si>
    <t>Dom služieb - plyn</t>
  </si>
  <si>
    <t>Dom služieb -vodné stočné</t>
  </si>
  <si>
    <t>Dom služieb - údržba</t>
  </si>
  <si>
    <t>BR- Dom služieb</t>
  </si>
  <si>
    <t>Dom smútku - el energia</t>
  </si>
  <si>
    <t>Dom smútku - vodné</t>
  </si>
  <si>
    <t>Dom smútku -material</t>
  </si>
  <si>
    <t>Dom smútku + cintorín - údržba</t>
  </si>
  <si>
    <t>BR - Dom mútku+ cintorín</t>
  </si>
  <si>
    <t>rekonštrukcia Dom smútku</t>
  </si>
  <si>
    <t>osvetlenie cintorína</t>
  </si>
  <si>
    <t>KR -  IBV dolinky</t>
  </si>
  <si>
    <t>KR - Dom smútku + cintorin</t>
  </si>
  <si>
    <t>PO - hasiace prístroje</t>
  </si>
  <si>
    <t>PO - dokumentácia</t>
  </si>
  <si>
    <t>PO - benzin</t>
  </si>
  <si>
    <t>PO - výkon požiarneho technika</t>
  </si>
  <si>
    <t>PO - údržba priestorov</t>
  </si>
  <si>
    <t>PO - členský príspevok</t>
  </si>
  <si>
    <t>BR - Požiarna ochrana</t>
  </si>
  <si>
    <t>Zberný dvor - materiál</t>
  </si>
  <si>
    <t>Uloženie a likvidácia odpadu</t>
  </si>
  <si>
    <t>BR -  odpady</t>
  </si>
  <si>
    <t>Zberný dvor - realizácia</t>
  </si>
  <si>
    <t>KR - Zberný dvor</t>
  </si>
  <si>
    <t>obecná kanalizácia  - údržba</t>
  </si>
  <si>
    <t xml:space="preserve">obecná kanalizácia  </t>
  </si>
  <si>
    <t>KR - kanalizácia</t>
  </si>
  <si>
    <t>monitoring skládky, úprava</t>
  </si>
  <si>
    <t xml:space="preserve">BR - skladka </t>
  </si>
  <si>
    <t>posypový material</t>
  </si>
  <si>
    <t>MK - Dopravné značky</t>
  </si>
  <si>
    <t>MK -údržba MK a chodníkov</t>
  </si>
  <si>
    <t>BR - Miestne komunikácie</t>
  </si>
  <si>
    <t>KR - Miestne komunikácie</t>
  </si>
  <si>
    <t>MŠ, ZŠ - splácanie úverov</t>
  </si>
  <si>
    <t>BR - MŠ+ ZŠ</t>
  </si>
  <si>
    <t>KR - MŠ+ ZŠ</t>
  </si>
  <si>
    <t>ZŠ+ MŠ - športové podujatia</t>
  </si>
  <si>
    <t>ZŠ + MŠ - knihy,publikácie</t>
  </si>
  <si>
    <t>BR - ZŠ voľnočasové aktivity</t>
  </si>
  <si>
    <t>TJ energia</t>
  </si>
  <si>
    <t>TJ voda</t>
  </si>
  <si>
    <t>TJ material</t>
  </si>
  <si>
    <t>TJ -údržba</t>
  </si>
  <si>
    <t>TJ - športové podujatia</t>
  </si>
  <si>
    <t>TJ - doprava športovcov</t>
  </si>
  <si>
    <t>TJ finančný príspevok</t>
  </si>
  <si>
    <t>TJ - plyn</t>
  </si>
  <si>
    <t>BR- podpora športových klubov</t>
  </si>
  <si>
    <t>nákup pozemkov TJ</t>
  </si>
  <si>
    <t>Kurty material+ údržba</t>
  </si>
  <si>
    <t>KR -  podpora športových klubov</t>
  </si>
  <si>
    <t>KD - el. energia</t>
  </si>
  <si>
    <t>KD - vodné,stočné</t>
  </si>
  <si>
    <t>KD - inetrierové vybavenie</t>
  </si>
  <si>
    <t>KD - servisné práce</t>
  </si>
  <si>
    <t>KD - údržba budovy</t>
  </si>
  <si>
    <t>KD - čistenie,pranie</t>
  </si>
  <si>
    <t xml:space="preserve">KD - plyn </t>
  </si>
  <si>
    <t>BR- Kultúrny dom</t>
  </si>
  <si>
    <t>MK - knihy,noviny</t>
  </si>
  <si>
    <t>BR - miestna knižnica</t>
  </si>
  <si>
    <t>KD- doprava na kultúr podujatia</t>
  </si>
  <si>
    <t>KD - kultúrne podujatia</t>
  </si>
  <si>
    <t>BR - kultúrne podujatia</t>
  </si>
  <si>
    <t>BT- dotácia spoloč organizáciam</t>
  </si>
  <si>
    <t>BR - dotácia spoloč organizáciam</t>
  </si>
  <si>
    <t>verejné osvetlenie - elek. Energia</t>
  </si>
  <si>
    <t>verejné osvetlenie - údržba</t>
  </si>
  <si>
    <t>verejné osvetlenie externý manažment</t>
  </si>
  <si>
    <t>BR - verejné osvetlenie</t>
  </si>
  <si>
    <t>verejná zeleň - výsdba sadenice</t>
  </si>
  <si>
    <t>verejná zeleň - údržba</t>
  </si>
  <si>
    <t>BR - verejná zeleň</t>
  </si>
  <si>
    <t>Bežný rozpočet - spolu</t>
  </si>
  <si>
    <t>Kapitálový rozpočet - spolu</t>
  </si>
  <si>
    <t>001</t>
  </si>
  <si>
    <t>002</t>
  </si>
  <si>
    <t>003</t>
  </si>
  <si>
    <t>004</t>
  </si>
  <si>
    <t>005</t>
  </si>
  <si>
    <t>007</t>
  </si>
  <si>
    <t>009</t>
  </si>
  <si>
    <t>013</t>
  </si>
  <si>
    <t>016</t>
  </si>
  <si>
    <t>Reprezentačné</t>
  </si>
  <si>
    <t>006</t>
  </si>
  <si>
    <t>011</t>
  </si>
  <si>
    <t>012</t>
  </si>
  <si>
    <t>014</t>
  </si>
  <si>
    <t>015</t>
  </si>
  <si>
    <t>026</t>
  </si>
  <si>
    <t>027</t>
  </si>
  <si>
    <t>035</t>
  </si>
  <si>
    <t>stravovanie dôchodci</t>
  </si>
  <si>
    <t>BR . Stravovanie dôchodci</t>
  </si>
  <si>
    <t>BR - zimná údržba</t>
  </si>
  <si>
    <t>BR -správa nájomných bytov</t>
  </si>
  <si>
    <t>BR -bežný rozpočet</t>
  </si>
  <si>
    <t>BR - finančné operácie</t>
  </si>
  <si>
    <t>BR -  IBV Dolinky</t>
  </si>
  <si>
    <t>byt ZS udržba</t>
  </si>
  <si>
    <t>finančné operácie</t>
  </si>
  <si>
    <t>D</t>
  </si>
  <si>
    <t>Pol1</t>
  </si>
  <si>
    <t>Pol2</t>
  </si>
  <si>
    <t>popis</t>
  </si>
  <si>
    <t>dotácia škola prenesené kompetencie</t>
  </si>
  <si>
    <t>BT z narodného úradu práce</t>
  </si>
  <si>
    <t>BT obciam stavebný poriadok</t>
  </si>
  <si>
    <t>BT obciam matrika</t>
  </si>
  <si>
    <t>BT obciam škola</t>
  </si>
  <si>
    <t>BT obciam  životné prostredie</t>
  </si>
  <si>
    <t>BT obciam  hlásenie pobytu REGOP</t>
  </si>
  <si>
    <t>BT rodinné prídavky</t>
  </si>
  <si>
    <t>dotácia CO</t>
  </si>
  <si>
    <t>dotácia voľby</t>
  </si>
  <si>
    <t>Transfer chránená dielňa ŠR</t>
  </si>
  <si>
    <t>Výnos daň z príjmov</t>
  </si>
  <si>
    <t>daň za psa</t>
  </si>
  <si>
    <t>daň za ubytovanie</t>
  </si>
  <si>
    <t>daň za užívanie verejného priestranstva</t>
  </si>
  <si>
    <t>daň za komunálne odpady a drobné odpady</t>
  </si>
  <si>
    <t>daň za jadrové zariadenia</t>
  </si>
  <si>
    <t>daň za dobývací priestor</t>
  </si>
  <si>
    <t>dividendy</t>
  </si>
  <si>
    <t>príjmy z prenajatých pozemkov</t>
  </si>
  <si>
    <t>polatky za znečisťovanie ovzdušia</t>
  </si>
  <si>
    <t>úroky z finančných operácii</t>
  </si>
  <si>
    <t>prijmy z náhrad z poistného plnenia</t>
  </si>
  <si>
    <t>príjmy z dobropisov</t>
  </si>
  <si>
    <t>príjem soc fond</t>
  </si>
  <si>
    <t>tuz. Bežné transfery z rozpočtu VUC</t>
  </si>
  <si>
    <t>daň z pozemkov</t>
  </si>
  <si>
    <t>daň zo stavieb FO</t>
  </si>
  <si>
    <t>daň z bytov a nebytových priestorov</t>
  </si>
  <si>
    <t xml:space="preserve">nájom budovy ZS </t>
  </si>
  <si>
    <t>správne poplatkyFO</t>
  </si>
  <si>
    <t>ZS poplatok za plyn</t>
  </si>
  <si>
    <t>strava dôchodci</t>
  </si>
  <si>
    <t>daň z pozemkov PO</t>
  </si>
  <si>
    <t>daň zo stavieb PO</t>
  </si>
  <si>
    <t>nájomné byt ZS</t>
  </si>
  <si>
    <t>správne poplatky PO</t>
  </si>
  <si>
    <t>poplatky za MR</t>
  </si>
  <si>
    <t>Daň orná pôda</t>
  </si>
  <si>
    <t>nájomné kvetinárstvo</t>
  </si>
  <si>
    <t>ZS polatky za energiu</t>
  </si>
  <si>
    <t>nájom kaderníctvo</t>
  </si>
  <si>
    <t>ZS poplatok vodné</t>
  </si>
  <si>
    <t>nájom budovy lekáreň</t>
  </si>
  <si>
    <t>kvetinárstvo -vodné,stočné</t>
  </si>
  <si>
    <t>nájom , poplatky Kd</t>
  </si>
  <si>
    <t>kvetinárstvo popl. plyn</t>
  </si>
  <si>
    <t>nájom bytovka č.9</t>
  </si>
  <si>
    <t>kaderníctvo -vodné</t>
  </si>
  <si>
    <t>nájom byt č. 432</t>
  </si>
  <si>
    <t>kaderníctvo plyn</t>
  </si>
  <si>
    <t>nájom byt 436</t>
  </si>
  <si>
    <t>lekáreň vodné,stočné</t>
  </si>
  <si>
    <t>najom byt 437</t>
  </si>
  <si>
    <t>lekáreň popl. plyn</t>
  </si>
  <si>
    <t>nájom byt č. 435</t>
  </si>
  <si>
    <t>ZS byt vodné,  stočné</t>
  </si>
  <si>
    <t>nájom kozmetika</t>
  </si>
  <si>
    <t>najom byt č.9 elek ener</t>
  </si>
  <si>
    <t>nájom  biopredajňa</t>
  </si>
  <si>
    <t>najom bytč.9 vodné</t>
  </si>
  <si>
    <t>nájom SPP</t>
  </si>
  <si>
    <t>nájom byt 432 -elek energ</t>
  </si>
  <si>
    <t>nájom bar TJ</t>
  </si>
  <si>
    <t>najom byt 432 voda</t>
  </si>
  <si>
    <t>NB 435 elektr.enerb</t>
  </si>
  <si>
    <t>NB 435 voda</t>
  </si>
  <si>
    <t>NB436 voda</t>
  </si>
  <si>
    <t>NB436 elek.energ.</t>
  </si>
  <si>
    <t>NB 437 elek energ</t>
  </si>
  <si>
    <t>NB 437 voda</t>
  </si>
  <si>
    <t>kozmetika vodné</t>
  </si>
  <si>
    <t>cinorínske poplatky</t>
  </si>
  <si>
    <t>vstup posilovňa</t>
  </si>
  <si>
    <t>vstup tenis kurty</t>
  </si>
  <si>
    <t>kozmetika plyn</t>
  </si>
  <si>
    <t>dotácia transpetrol</t>
  </si>
  <si>
    <t>soc fond</t>
  </si>
  <si>
    <t>zostato rezervný fond</t>
  </si>
  <si>
    <t>zostatok predchádz obdobie- NDS</t>
  </si>
  <si>
    <t>zostatok predchádzaj  obdobie Ekopolis</t>
  </si>
  <si>
    <t>ZDR</t>
  </si>
  <si>
    <t>008</t>
  </si>
  <si>
    <t>spolu</t>
  </si>
  <si>
    <t>Príjmy spolu</t>
  </si>
  <si>
    <t>vlastné príjmy  RO</t>
  </si>
  <si>
    <t>Transfery</t>
  </si>
  <si>
    <t>Transfery spolu</t>
  </si>
  <si>
    <t>spolu finančné operácie</t>
  </si>
  <si>
    <t>Bežný rozpočet spolu</t>
  </si>
  <si>
    <t>Kapitálový rozpočet</t>
  </si>
  <si>
    <t>Finančné operácie</t>
  </si>
  <si>
    <t>Prenesené kompetencie ZŠ</t>
  </si>
  <si>
    <t>Vlastné zdroje ZŠ</t>
  </si>
  <si>
    <t>Výdavky spolu</t>
  </si>
  <si>
    <t>Pol</t>
  </si>
  <si>
    <t>2</t>
  </si>
  <si>
    <t>11T2</t>
  </si>
  <si>
    <t>Poistné Všeobecná zdravotná</t>
  </si>
  <si>
    <t>poistné na starobné poistenie</t>
  </si>
  <si>
    <t>poistné na úrazové poistenie</t>
  </si>
  <si>
    <t>poistenie</t>
  </si>
  <si>
    <t>cestovné voľby</t>
  </si>
  <si>
    <t>knihy,časopisy</t>
  </si>
  <si>
    <t>16</t>
  </si>
  <si>
    <t>občerstvenie voľby</t>
  </si>
  <si>
    <t>palivo,mazivá</t>
  </si>
  <si>
    <t>údržba volebnej miestnosti</t>
  </si>
  <si>
    <t>všeobecné služby</t>
  </si>
  <si>
    <t>dotácia Regob</t>
  </si>
  <si>
    <t>stravné voľby</t>
  </si>
  <si>
    <t>odmeny komisia</t>
  </si>
  <si>
    <t>odmeny doručenky</t>
  </si>
  <si>
    <t>037</t>
  </si>
  <si>
    <t>vratky</t>
  </si>
  <si>
    <t>zo ŠR</t>
  </si>
  <si>
    <t>vyvesené</t>
  </si>
  <si>
    <t>zvesené</t>
  </si>
  <si>
    <t>REKAPITULÁCIA VÝDAVKOV</t>
  </si>
  <si>
    <t>Bežné výdavky</t>
  </si>
  <si>
    <t>Kapitálové výdavky</t>
  </si>
  <si>
    <t>Rozpočtované VÝDAVKY SPOLU</t>
  </si>
  <si>
    <t>Prenesené kompetencie základná škola</t>
  </si>
  <si>
    <t>Originálne kompetencie základná škola</t>
  </si>
  <si>
    <t>Vlastné zdroje základná škola</t>
  </si>
  <si>
    <t>Nerozpočtované VÝDAVKY RO SPOLU:</t>
  </si>
  <si>
    <t>VÝDAVKY SPOLU</t>
  </si>
  <si>
    <t>REKAPITULÁCIA PRÍJMOV</t>
  </si>
  <si>
    <t>Bežné príjmy</t>
  </si>
  <si>
    <t>Kapitálové príjmy</t>
  </si>
  <si>
    <t>Rozpočtované PRÍJMY OBCE SPOLU</t>
  </si>
  <si>
    <t>Vlastné príjmy RO s práv. subjektiv.</t>
  </si>
  <si>
    <t>PRÍJMY SPOLU</t>
  </si>
  <si>
    <t>poplatok za stavebné odpady</t>
  </si>
  <si>
    <t>predaj výrobkov</t>
  </si>
  <si>
    <t>platby za stravné</t>
  </si>
  <si>
    <t>019</t>
  </si>
  <si>
    <t>príjmy z refundácii</t>
  </si>
  <si>
    <t>poplatky Tržnica</t>
  </si>
  <si>
    <t>služobné auto benzin</t>
  </si>
  <si>
    <t>MK - projektová dokumentacia</t>
  </si>
  <si>
    <t>KR -Kultúrny dom</t>
  </si>
  <si>
    <t>poistenie budov, majetku</t>
  </si>
  <si>
    <t>poistenie na invalidné</t>
  </si>
  <si>
    <t>údržba interierov.  Vybavenie</t>
  </si>
  <si>
    <t>Prevádzkové stroje a zariadenia</t>
  </si>
  <si>
    <t>Rezervný fond</t>
  </si>
  <si>
    <t>KR - kamerový systemie</t>
  </si>
  <si>
    <t>kamerový system dotácia</t>
  </si>
  <si>
    <t>Zberný dvor -traktor PHM</t>
  </si>
  <si>
    <t>Zberný dvor - energie</t>
  </si>
  <si>
    <t>Zberný dvor -garaž</t>
  </si>
  <si>
    <t>KD - material</t>
  </si>
  <si>
    <t>MK - Chodníky dolná ulica</t>
  </si>
  <si>
    <t>Doplnkové dôchodkové pripoistenie</t>
  </si>
  <si>
    <t>3AA1</t>
  </si>
  <si>
    <t>3AA2</t>
  </si>
  <si>
    <t>dotácia bežné výdavky MŠ EU</t>
  </si>
  <si>
    <t>dotácia bežné výdavky MŠ SR</t>
  </si>
  <si>
    <t xml:space="preserve">pracovné odevy </t>
  </si>
  <si>
    <t>Detské ihrisko  UV dotácia</t>
  </si>
  <si>
    <t>Detské ihrisko  UV vlastné</t>
  </si>
  <si>
    <t xml:space="preserve">MK -oprva  parkovisko  NB </t>
  </si>
  <si>
    <t xml:space="preserve">Pomník padlým </t>
  </si>
  <si>
    <t>osvetlenie ZŠ Pontis vlastné</t>
  </si>
  <si>
    <t>Výdavky spolu ( BR+KR+ fin operácie)</t>
  </si>
  <si>
    <t>kanalizácia4+5  etapa ŠR</t>
  </si>
  <si>
    <t>kanalizácia4+5  etapa vlastné  zdroje</t>
  </si>
  <si>
    <t>byt ZS energie</t>
  </si>
  <si>
    <t>krátkodobý  úver kanalizácia</t>
  </si>
  <si>
    <t>ZS-rekonštrukcia</t>
  </si>
  <si>
    <t>KR - Zdravotné stredisko</t>
  </si>
  <si>
    <t>Splátka uveru</t>
  </si>
  <si>
    <t xml:space="preserve">Splátka uveru  </t>
  </si>
  <si>
    <t xml:space="preserve"> zametacie auto Enviro fond </t>
  </si>
  <si>
    <t xml:space="preserve">Dotácia - 50+ Novák </t>
  </si>
  <si>
    <t xml:space="preserve">mzda 50+ Novák </t>
  </si>
  <si>
    <t xml:space="preserve">dotácia odvody 50+ Novák </t>
  </si>
  <si>
    <t>11T1</t>
  </si>
  <si>
    <t xml:space="preserve">kamery údržba </t>
  </si>
  <si>
    <t>verejné osvetlenie - IBV</t>
  </si>
  <si>
    <t>Dom služieb - elektrina garáž</t>
  </si>
  <si>
    <t>Zberný dvor - energie Landiga</t>
  </si>
  <si>
    <t>MŠ  monitor správa</t>
  </si>
  <si>
    <t>MŠ material  DM</t>
  </si>
  <si>
    <t xml:space="preserve">ZŠ material  </t>
  </si>
  <si>
    <t xml:space="preserve">ZŠ  schodisko zábradlie </t>
  </si>
  <si>
    <t xml:space="preserve">Hracie prvky EPH+ ZSE </t>
  </si>
  <si>
    <t>Dôvera zdrav poisť</t>
  </si>
  <si>
    <t>poistné na nemocen. Poiste</t>
  </si>
  <si>
    <t xml:space="preserve">poistenie v nezamestnanosti </t>
  </si>
  <si>
    <t>Novák poistne  všeob zdrav poisť</t>
  </si>
  <si>
    <t xml:space="preserve">Novanemoc poisten  </t>
  </si>
  <si>
    <t xml:space="preserve">Novak starob poisten  </t>
  </si>
  <si>
    <t xml:space="preserve">Nova-poist v nezam </t>
  </si>
  <si>
    <t xml:space="preserve">Rekonštrukcia budovy&amp; </t>
  </si>
  <si>
    <t>Amfiteáter  rekonštrukcia budovy</t>
  </si>
  <si>
    <t>CHD-poistenie v  nezam</t>
  </si>
  <si>
    <t>MŠ - dotácia zastreš jed MF</t>
  </si>
  <si>
    <t>ZŠ   zastrešenie Jedáleň  vlast</t>
  </si>
  <si>
    <t xml:space="preserve">Telekomunikačné služby </t>
  </si>
  <si>
    <t xml:space="preserve">material volby vlajka </t>
  </si>
  <si>
    <t xml:space="preserve">Novak-invalidné poisten  </t>
  </si>
  <si>
    <t>Novak-poist úrazové</t>
  </si>
  <si>
    <t xml:space="preserve">Novak-rezervný fond </t>
  </si>
  <si>
    <t xml:space="preserve"> CHD - všeobecná zdrav poisť EHS</t>
  </si>
  <si>
    <t>CHD-nemoc poisten   EHS</t>
  </si>
  <si>
    <t>CHD-starob poisten   EHS</t>
  </si>
  <si>
    <t>CHD-úrazové poisten   EHS</t>
  </si>
  <si>
    <t>CHD-invalidné poisten  EHS</t>
  </si>
  <si>
    <t>CHD-poist v nezam   EHS</t>
  </si>
  <si>
    <t>CHD-rezervný fond  EHS</t>
  </si>
  <si>
    <t>mzda chránená dielňa EHS</t>
  </si>
  <si>
    <t>010</t>
  </si>
  <si>
    <t>príspevok na rekreááciu</t>
  </si>
  <si>
    <t xml:space="preserve">hracie prvky vlast zdroje </t>
  </si>
  <si>
    <t>elektrina kamery</t>
  </si>
  <si>
    <t>Zberný dvor - váha</t>
  </si>
  <si>
    <t xml:space="preserve">Rezervný fond </t>
  </si>
  <si>
    <t>Kultúrny dom   rekonštrukcia budovy</t>
  </si>
  <si>
    <t xml:space="preserve"> zametacie auto nafta</t>
  </si>
  <si>
    <t>Finančné operácie uver</t>
  </si>
  <si>
    <t>Originálne kompetencie ZŠ 35%</t>
  </si>
  <si>
    <t>CVČ 5 15 25</t>
  </si>
  <si>
    <t xml:space="preserve">dezinfekcia Corona </t>
  </si>
  <si>
    <t xml:space="preserve">MK - hlavná ulica </t>
  </si>
  <si>
    <t xml:space="preserve">Dotácia nafta </t>
  </si>
  <si>
    <t>Dotácia SPP</t>
  </si>
  <si>
    <t>nájom Nafta</t>
  </si>
  <si>
    <t xml:space="preserve">dotácia nafta  EPH nafta </t>
  </si>
  <si>
    <t xml:space="preserve">dotácia SPP </t>
  </si>
  <si>
    <t xml:space="preserve">dotácia sčitanie bytov </t>
  </si>
  <si>
    <t>ambulancia masaže plyn</t>
  </si>
  <si>
    <t>Environmentálny fond</t>
  </si>
  <si>
    <t>dotácia trnavský samosprávny kraj</t>
  </si>
  <si>
    <t>131J</t>
  </si>
  <si>
    <t>zostatokr 2019 dopravné í</t>
  </si>
  <si>
    <t>dotácia TTsK</t>
  </si>
  <si>
    <t>kanalizácia I etapa bošacký Tavos</t>
  </si>
  <si>
    <t>kanalizácia I etapa bošac pripojky</t>
  </si>
  <si>
    <t>MŠ - údržba podlaha</t>
  </si>
  <si>
    <t>mulčovač King plus</t>
  </si>
  <si>
    <t xml:space="preserve">separ program  ELWIS </t>
  </si>
  <si>
    <t xml:space="preserve">kamerový system vlastné </t>
  </si>
  <si>
    <t>štatna pomoc MF Covid</t>
  </si>
  <si>
    <t>oprava kanalizacia kovex</t>
  </si>
  <si>
    <t xml:space="preserve">Dotácia  Eon paropplynová elektr </t>
  </si>
  <si>
    <t xml:space="preserve">cestovné náhrady - covid </t>
  </si>
  <si>
    <t xml:space="preserve">poplatok   GDPR </t>
  </si>
  <si>
    <t>Dotácia Eon ZSE</t>
  </si>
  <si>
    <t>KT obecná kanalizácia 4a5</t>
  </si>
  <si>
    <t xml:space="preserve">dotácia na chodník H lulica </t>
  </si>
  <si>
    <t>Rozpočet príjmov 2021 - 2023</t>
  </si>
  <si>
    <t>masaže elektrina</t>
  </si>
  <si>
    <t>masaže voda</t>
  </si>
  <si>
    <t>MK - Rekoštrukcia chodnika Fajnor</t>
  </si>
  <si>
    <t>Kanalizácia fajnorEnvirofond</t>
  </si>
  <si>
    <t xml:space="preserve">Zberný dvor - údržba </t>
  </si>
  <si>
    <t>oprava sochy dot transpetrol</t>
  </si>
  <si>
    <t>IBV Dolinky  projek  dokum</t>
  </si>
  <si>
    <t>KR - požička covid 2023</t>
  </si>
  <si>
    <t>Rozpočet na rok 2021 2023</t>
  </si>
  <si>
    <t>Rozpočet výdavkov 2021 - 2023</t>
  </si>
  <si>
    <t>predaj pozemkov IBV</t>
  </si>
  <si>
    <t xml:space="preserve">Splátka uveru </t>
  </si>
  <si>
    <t>splátka krátkodobého úveru</t>
  </si>
  <si>
    <t xml:space="preserve">splátka krátkodobého úveru covid </t>
  </si>
  <si>
    <t>rozdiel</t>
  </si>
  <si>
    <t>Schválené Uznesením obecného zastupiteľstva  č.64/2020  zo dňa 9.10.2020</t>
  </si>
  <si>
    <t>Schválené Uznesením obecného zastupiteľstva  č.64 /2020  zo dňa9.12.2020</t>
  </si>
  <si>
    <t>Schválené Uznesením obecného zastupiteľstva  č64. /2020  zo dňa 9.12.2020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</si>
</sst>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</font>
    <font>
      <b/>
      <sz val="14"/>
      <color indexed="8"/>
      <name val="Calibri"/>
      <family val="2"/>
      <charset val="238"/>
    </font>
    <font>
      <sz val="8"/>
      <name val="Calibri"/>
      <family val="2"/>
    </font>
    <font>
      <sz val="14"/>
      <color indexed="8"/>
      <name val="Calibri"/>
      <family val="2"/>
      <charset val="238"/>
    </font>
    <font>
      <sz val="10"/>
      <color indexed="61"/>
      <name val="Arial CE"/>
      <family val="2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b/>
      <sz val="12"/>
      <color indexed="6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</font>
    <font>
      <sz val="11"/>
      <color theme="5" tint="-0.249977111117893"/>
      <name val="Calibri"/>
      <family val="2"/>
    </font>
    <font>
      <sz val="11"/>
      <color theme="0"/>
      <name val="Calibri"/>
      <family val="2"/>
    </font>
    <font>
      <sz val="12"/>
      <color rgb="FFC00000"/>
      <name val="Times New Roman"/>
      <family val="1"/>
    </font>
    <font>
      <sz val="11"/>
      <color rgb="FFC00000"/>
      <name val="Calibri"/>
      <family val="2"/>
    </font>
    <font>
      <sz val="10"/>
      <color rgb="FFC00000"/>
      <name val="Arial CE"/>
      <family val="2"/>
      <charset val="238"/>
    </font>
    <font>
      <sz val="10"/>
      <name val="Arial CE"/>
      <family val="2"/>
      <charset val="238"/>
    </font>
    <font>
      <sz val="11"/>
      <color rgb="FF00B05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8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0" borderId="0" xfId="0" applyNumberFormat="1" applyAlignment="1">
      <alignment horizontal="right"/>
    </xf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0" fontId="0" fillId="5" borderId="1" xfId="0" applyFill="1" applyBorder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6" borderId="2" xfId="0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0" fontId="0" fillId="7" borderId="1" xfId="0" applyFill="1" applyBorder="1"/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49" fontId="0" fillId="0" borderId="3" xfId="0" applyNumberFormat="1" applyBorder="1" applyAlignment="1">
      <alignment horizontal="center"/>
    </xf>
    <xf numFmtId="0" fontId="0" fillId="8" borderId="6" xfId="0" applyFill="1" applyBorder="1"/>
    <xf numFmtId="0" fontId="4" fillId="0" borderId="7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0" fillId="6" borderId="1" xfId="0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4" xfId="0" applyBorder="1"/>
    <xf numFmtId="0" fontId="0" fillId="7" borderId="3" xfId="0" applyFill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6" fillId="0" borderId="0" xfId="2" applyFont="1"/>
    <xf numFmtId="14" fontId="0" fillId="0" borderId="0" xfId="0" applyNumberFormat="1"/>
    <xf numFmtId="0" fontId="1" fillId="0" borderId="0" xfId="2"/>
    <xf numFmtId="0" fontId="7" fillId="0" borderId="0" xfId="2" applyFont="1"/>
    <xf numFmtId="0" fontId="8" fillId="0" borderId="18" xfId="2" applyFont="1" applyBorder="1"/>
    <xf numFmtId="0" fontId="8" fillId="0" borderId="16" xfId="2" applyFont="1" applyBorder="1"/>
    <xf numFmtId="0" fontId="8" fillId="6" borderId="16" xfId="2" applyFont="1" applyFill="1" applyBorder="1"/>
    <xf numFmtId="0" fontId="9" fillId="9" borderId="16" xfId="2" applyFont="1" applyFill="1" applyBorder="1"/>
    <xf numFmtId="3" fontId="9" fillId="9" borderId="19" xfId="2" applyNumberFormat="1" applyFont="1" applyFill="1" applyBorder="1"/>
    <xf numFmtId="0" fontId="10" fillId="4" borderId="20" xfId="2" applyFont="1" applyFill="1" applyBorder="1"/>
    <xf numFmtId="3" fontId="0" fillId="0" borderId="0" xfId="0" applyNumberFormat="1"/>
    <xf numFmtId="0" fontId="11" fillId="7" borderId="16" xfId="1" applyFont="1" applyFill="1" applyBorder="1" applyAlignment="1">
      <alignment horizontal="justify" vertical="top" wrapText="1"/>
    </xf>
    <xf numFmtId="0" fontId="7" fillId="0" borderId="0" xfId="2" applyFont="1" applyAlignment="1">
      <alignment horizontal="left"/>
    </xf>
    <xf numFmtId="0" fontId="8" fillId="0" borderId="0" xfId="2" applyFont="1"/>
    <xf numFmtId="0" fontId="7" fillId="0" borderId="5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4" fillId="0" borderId="0" xfId="0" applyFont="1"/>
    <xf numFmtId="0" fontId="3" fillId="0" borderId="1" xfId="0" applyFont="1" applyBorder="1"/>
    <xf numFmtId="49" fontId="3" fillId="0" borderId="1" xfId="0" applyNumberFormat="1" applyFont="1" applyBorder="1" applyAlignment="1">
      <alignment horizontal="right"/>
    </xf>
    <xf numFmtId="4" fontId="8" fillId="0" borderId="24" xfId="2" applyNumberFormat="1" applyFont="1" applyBorder="1"/>
    <xf numFmtId="4" fontId="8" fillId="6" borderId="19" xfId="2" applyNumberFormat="1" applyFont="1" applyFill="1" applyBorder="1"/>
    <xf numFmtId="4" fontId="9" fillId="9" borderId="19" xfId="2" applyNumberFormat="1" applyFont="1" applyFill="1" applyBorder="1"/>
    <xf numFmtId="4" fontId="10" fillId="4" borderId="25" xfId="2" applyNumberFormat="1" applyFont="1" applyFill="1" applyBorder="1"/>
    <xf numFmtId="4" fontId="8" fillId="6" borderId="1" xfId="2" applyNumberFormat="1" applyFont="1" applyFill="1" applyBorder="1"/>
    <xf numFmtId="4" fontId="8" fillId="0" borderId="19" xfId="2" applyNumberFormat="1" applyFont="1" applyBorder="1"/>
    <xf numFmtId="4" fontId="8" fillId="0" borderId="26" xfId="2" applyNumberFormat="1" applyFont="1" applyBorder="1"/>
    <xf numFmtId="3" fontId="0" fillId="5" borderId="1" xfId="0" applyNumberFormat="1" applyFill="1" applyBorder="1"/>
    <xf numFmtId="3" fontId="0" fillId="2" borderId="1" xfId="0" applyNumberFormat="1" applyFill="1" applyBorder="1"/>
    <xf numFmtId="3" fontId="0" fillId="7" borderId="1" xfId="0" applyNumberFormat="1" applyFill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0" fillId="3" borderId="1" xfId="0" applyNumberFormat="1" applyFill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3" fontId="2" fillId="11" borderId="2" xfId="0" applyNumberFormat="1" applyFont="1" applyFill="1" applyBorder="1" applyAlignment="1">
      <alignment horizontal="right"/>
    </xf>
    <xf numFmtId="3" fontId="2" fillId="6" borderId="2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3" fontId="0" fillId="6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3" fontId="0" fillId="12" borderId="1" xfId="0" applyNumberFormat="1" applyFill="1" applyBorder="1" applyAlignment="1">
      <alignment horizontal="right"/>
    </xf>
    <xf numFmtId="0" fontId="0" fillId="10" borderId="16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49" fontId="0" fillId="10" borderId="1" xfId="0" applyNumberFormat="1" applyFill="1" applyBorder="1" applyAlignment="1">
      <alignment horizontal="center"/>
    </xf>
    <xf numFmtId="0" fontId="0" fillId="10" borderId="1" xfId="0" applyFill="1" applyBorder="1"/>
    <xf numFmtId="0" fontId="0" fillId="0" borderId="27" xfId="0" applyBorder="1" applyAlignment="1">
      <alignment horizontal="center"/>
    </xf>
    <xf numFmtId="0" fontId="17" fillId="0" borderId="14" xfId="2" applyFont="1" applyBorder="1"/>
    <xf numFmtId="0" fontId="0" fillId="13" borderId="1" xfId="0" applyFill="1" applyBorder="1"/>
    <xf numFmtId="0" fontId="0" fillId="13" borderId="16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49" fontId="0" fillId="13" borderId="1" xfId="0" applyNumberFormat="1" applyFill="1" applyBorder="1" applyAlignment="1">
      <alignment horizontal="center"/>
    </xf>
    <xf numFmtId="3" fontId="0" fillId="13" borderId="1" xfId="0" applyNumberFormat="1" applyFill="1" applyBorder="1"/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0" fontId="12" fillId="0" borderId="1" xfId="0" applyFont="1" applyFill="1" applyBorder="1"/>
    <xf numFmtId="49" fontId="12" fillId="0" borderId="1" xfId="0" applyNumberFormat="1" applyFont="1" applyFill="1" applyBorder="1" applyAlignment="1">
      <alignment horizontal="right"/>
    </xf>
    <xf numFmtId="4" fontId="0" fillId="7" borderId="1" xfId="0" applyNumberFormat="1" applyFill="1" applyBorder="1"/>
    <xf numFmtId="14" fontId="2" fillId="0" borderId="0" xfId="0" applyNumberFormat="1" applyFont="1" applyAlignment="1">
      <alignment horizontal="center"/>
    </xf>
    <xf numFmtId="0" fontId="0" fillId="14" borderId="1" xfId="0" applyFill="1" applyBorder="1"/>
    <xf numFmtId="3" fontId="2" fillId="0" borderId="4" xfId="0" applyNumberFormat="1" applyFont="1" applyBorder="1" applyAlignment="1">
      <alignment horizontal="center"/>
    </xf>
    <xf numFmtId="0" fontId="0" fillId="0" borderId="0" xfId="0" applyBorder="1"/>
    <xf numFmtId="0" fontId="1" fillId="0" borderId="15" xfId="2" applyBorder="1"/>
    <xf numFmtId="3" fontId="0" fillId="0" borderId="28" xfId="0" applyNumberFormat="1" applyBorder="1"/>
    <xf numFmtId="0" fontId="0" fillId="0" borderId="0" xfId="0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" fontId="8" fillId="0" borderId="0" xfId="2" applyNumberFormat="1" applyFont="1" applyFill="1" applyBorder="1"/>
    <xf numFmtId="4" fontId="9" fillId="0" borderId="0" xfId="2" applyNumberFormat="1" applyFont="1" applyFill="1" applyBorder="1"/>
    <xf numFmtId="4" fontId="10" fillId="0" borderId="0" xfId="2" applyNumberFormat="1" applyFont="1" applyFill="1" applyBorder="1"/>
    <xf numFmtId="3" fontId="0" fillId="0" borderId="0" xfId="0" applyNumberFormat="1" applyFill="1" applyBorder="1"/>
    <xf numFmtId="4" fontId="8" fillId="0" borderId="0" xfId="1" applyNumberFormat="1" applyFont="1" applyFill="1" applyBorder="1"/>
    <xf numFmtId="4" fontId="9" fillId="0" borderId="0" xfId="1" applyNumberFormat="1" applyFont="1" applyFill="1" applyBorder="1" applyAlignment="1">
      <alignment vertical="top"/>
    </xf>
    <xf numFmtId="4" fontId="10" fillId="0" borderId="0" xfId="1" applyNumberFormat="1" applyFont="1" applyFill="1" applyBorder="1"/>
    <xf numFmtId="0" fontId="7" fillId="0" borderId="6" xfId="2" applyFont="1" applyBorder="1" applyAlignment="1">
      <alignment horizontal="center"/>
    </xf>
    <xf numFmtId="0" fontId="7" fillId="0" borderId="29" xfId="2" applyFont="1" applyBorder="1" applyAlignment="1">
      <alignment horizontal="center"/>
    </xf>
    <xf numFmtId="4" fontId="8" fillId="7" borderId="1" xfId="1" applyNumberFormat="1" applyFont="1" applyFill="1" applyBorder="1" applyAlignment="1">
      <alignment vertical="top"/>
    </xf>
    <xf numFmtId="0" fontId="11" fillId="0" borderId="30" xfId="1" applyFont="1" applyBorder="1" applyAlignment="1">
      <alignment horizontal="justify" vertical="top" wrapText="1"/>
    </xf>
    <xf numFmtId="0" fontId="11" fillId="0" borderId="31" xfId="1" applyFont="1" applyBorder="1" applyAlignment="1">
      <alignment horizontal="justify" vertical="top" wrapText="1"/>
    </xf>
    <xf numFmtId="0" fontId="11" fillId="6" borderId="31" xfId="1" applyFont="1" applyFill="1" applyBorder="1" applyAlignment="1">
      <alignment horizontal="justify" vertical="top" wrapText="1"/>
    </xf>
    <xf numFmtId="0" fontId="15" fillId="0" borderId="32" xfId="1" applyFont="1" applyBorder="1" applyAlignment="1">
      <alignment horizontal="center" vertical="top" wrapText="1"/>
    </xf>
    <xf numFmtId="0" fontId="16" fillId="0" borderId="33" xfId="0" applyFont="1" applyBorder="1" applyAlignment="1">
      <alignment horizontal="center"/>
    </xf>
    <xf numFmtId="4" fontId="9" fillId="11" borderId="1" xfId="1" applyNumberFormat="1" applyFont="1" applyFill="1" applyBorder="1" applyAlignment="1">
      <alignment vertical="top"/>
    </xf>
    <xf numFmtId="4" fontId="9" fillId="11" borderId="19" xfId="1" applyNumberFormat="1" applyFont="1" applyFill="1" applyBorder="1" applyAlignment="1">
      <alignment vertical="top"/>
    </xf>
    <xf numFmtId="4" fontId="8" fillId="0" borderId="1" xfId="1" applyNumberFormat="1" applyFont="1" applyFill="1" applyBorder="1"/>
    <xf numFmtId="4" fontId="8" fillId="0" borderId="19" xfId="2" applyNumberFormat="1" applyFont="1" applyFill="1" applyBorder="1"/>
    <xf numFmtId="4" fontId="18" fillId="0" borderId="1" xfId="1" applyNumberFormat="1" applyFont="1" applyFill="1" applyBorder="1"/>
    <xf numFmtId="4" fontId="8" fillId="14" borderId="19" xfId="2" applyNumberFormat="1" applyFont="1" applyFill="1" applyBorder="1" applyAlignment="1">
      <alignment vertical="top"/>
    </xf>
    <xf numFmtId="49" fontId="2" fillId="0" borderId="0" xfId="0" applyNumberFormat="1" applyFont="1" applyAlignment="1">
      <alignment horizontal="center" vertical="center"/>
    </xf>
    <xf numFmtId="0" fontId="10" fillId="4" borderId="20" xfId="1" applyFont="1" applyFill="1" applyBorder="1" applyAlignment="1">
      <alignment horizontal="justify" vertical="center" wrapText="1"/>
    </xf>
    <xf numFmtId="4" fontId="10" fillId="4" borderId="23" xfId="1" applyNumberFormat="1" applyFont="1" applyFill="1" applyBorder="1" applyAlignment="1">
      <alignment vertical="center"/>
    </xf>
    <xf numFmtId="4" fontId="10" fillId="4" borderId="25" xfId="1" applyNumberFormat="1" applyFont="1" applyFill="1" applyBorder="1" applyAlignment="1">
      <alignment vertical="center"/>
    </xf>
    <xf numFmtId="2" fontId="0" fillId="0" borderId="0" xfId="0" applyNumberFormat="1"/>
    <xf numFmtId="2" fontId="19" fillId="0" borderId="0" xfId="0" applyNumberFormat="1" applyFont="1"/>
    <xf numFmtId="2" fontId="1" fillId="0" borderId="0" xfId="0" applyNumberFormat="1" applyFont="1" applyAlignment="1">
      <alignment horizontal="right"/>
    </xf>
    <xf numFmtId="2" fontId="1" fillId="0" borderId="0" xfId="0" applyNumberFormat="1" applyFont="1"/>
  </cellXfs>
  <cellStyles count="3">
    <cellStyle name="Normálna" xfId="0" builtinId="0"/>
    <cellStyle name="normálne_Hárok2" xfId="1" xr:uid="{00000000-0005-0000-0000-000001000000}"/>
    <cellStyle name="normálne_Hárok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59"/>
  <sheetViews>
    <sheetView tabSelected="1" topLeftCell="A256" zoomScale="110" zoomScaleNormal="110" workbookViewId="0">
      <selection activeCell="G355" sqref="G355"/>
    </sheetView>
  </sheetViews>
  <sheetFormatPr defaultRowHeight="15" x14ac:dyDescent="0.25"/>
  <cols>
    <col min="1" max="1" width="5.42578125" style="15" customWidth="1"/>
    <col min="2" max="2" width="6.42578125" style="15" customWidth="1"/>
    <col min="3" max="3" width="1.5703125" customWidth="1"/>
    <col min="4" max="4" width="5.28515625" customWidth="1"/>
    <col min="5" max="5" width="6.5703125" style="9" customWidth="1"/>
    <col min="6" max="6" width="1.7109375" customWidth="1"/>
    <col min="7" max="7" width="29.85546875" customWidth="1"/>
    <col min="8" max="10" width="12.5703125" style="14" customWidth="1"/>
  </cols>
  <sheetData>
    <row r="2" spans="1:10" x14ac:dyDescent="0.25">
      <c r="G2" s="55" t="s">
        <v>495</v>
      </c>
    </row>
    <row r="3" spans="1:10" ht="15.75" thickBot="1" x14ac:dyDescent="0.3"/>
    <row r="4" spans="1:10" x14ac:dyDescent="0.25">
      <c r="A4" s="35" t="s">
        <v>0</v>
      </c>
      <c r="B4" s="35" t="s">
        <v>1</v>
      </c>
      <c r="C4" s="37"/>
      <c r="D4" s="35" t="s">
        <v>328</v>
      </c>
      <c r="E4" s="38" t="s">
        <v>328</v>
      </c>
      <c r="G4" s="35" t="s">
        <v>2</v>
      </c>
      <c r="H4" s="62">
        <v>2021</v>
      </c>
      <c r="I4" s="62">
        <v>2022</v>
      </c>
      <c r="J4" s="62">
        <v>2023</v>
      </c>
    </row>
    <row r="5" spans="1:10" ht="15.75" thickBot="1" x14ac:dyDescent="0.3">
      <c r="A5" s="36"/>
      <c r="B5" s="36"/>
      <c r="C5" s="39"/>
      <c r="D5" s="36">
        <v>1</v>
      </c>
      <c r="E5" s="40" t="s">
        <v>329</v>
      </c>
      <c r="G5" s="36"/>
      <c r="H5" s="63"/>
      <c r="I5" s="63"/>
      <c r="J5" s="63"/>
    </row>
    <row r="6" spans="1:10" x14ac:dyDescent="0.25">
      <c r="C6" s="15"/>
      <c r="D6" s="15"/>
      <c r="E6" s="21"/>
      <c r="G6" s="15"/>
      <c r="H6" s="41"/>
      <c r="I6" s="41"/>
      <c r="J6" s="41"/>
    </row>
    <row r="7" spans="1:10" x14ac:dyDescent="0.25">
      <c r="A7" s="17">
        <v>1</v>
      </c>
      <c r="B7" s="17">
        <v>1</v>
      </c>
      <c r="C7" s="17"/>
      <c r="D7" s="17">
        <v>621</v>
      </c>
      <c r="E7" s="22"/>
      <c r="F7" s="1"/>
      <c r="G7" s="42" t="s">
        <v>331</v>
      </c>
      <c r="H7" s="1">
        <v>75</v>
      </c>
      <c r="I7" s="1">
        <v>75</v>
      </c>
      <c r="J7" s="1">
        <v>75</v>
      </c>
    </row>
    <row r="8" spans="1:10" x14ac:dyDescent="0.25">
      <c r="A8" s="17">
        <v>1</v>
      </c>
      <c r="B8" s="17">
        <v>1</v>
      </c>
      <c r="C8" s="17"/>
      <c r="D8" s="17">
        <v>621</v>
      </c>
      <c r="E8" s="22"/>
      <c r="F8" s="1"/>
      <c r="G8" s="42" t="s">
        <v>331</v>
      </c>
      <c r="H8" s="1">
        <v>0</v>
      </c>
      <c r="I8" s="1">
        <v>0</v>
      </c>
      <c r="J8" s="1">
        <v>0</v>
      </c>
    </row>
    <row r="9" spans="1:10" x14ac:dyDescent="0.25">
      <c r="A9" s="17">
        <v>1</v>
      </c>
      <c r="B9" s="17">
        <v>1</v>
      </c>
      <c r="C9" s="17"/>
      <c r="D9" s="17">
        <v>623</v>
      </c>
      <c r="E9" s="22"/>
      <c r="F9" s="1"/>
      <c r="G9" s="42" t="s">
        <v>421</v>
      </c>
      <c r="H9" s="1">
        <v>85</v>
      </c>
      <c r="I9" s="1">
        <v>85</v>
      </c>
      <c r="J9" s="1">
        <v>85</v>
      </c>
    </row>
    <row r="10" spans="1:10" x14ac:dyDescent="0.25">
      <c r="A10" s="17">
        <v>1</v>
      </c>
      <c r="B10" s="17">
        <v>1</v>
      </c>
      <c r="C10" s="17"/>
      <c r="D10" s="17">
        <v>625</v>
      </c>
      <c r="E10" s="22" t="s">
        <v>203</v>
      </c>
      <c r="F10" s="1"/>
      <c r="G10" s="42" t="s">
        <v>422</v>
      </c>
      <c r="H10" s="1">
        <v>17</v>
      </c>
      <c r="I10" s="1">
        <v>17</v>
      </c>
      <c r="J10" s="1">
        <v>17</v>
      </c>
    </row>
    <row r="11" spans="1:10" x14ac:dyDescent="0.25">
      <c r="A11" s="17">
        <v>1</v>
      </c>
      <c r="B11" s="17">
        <v>1</v>
      </c>
      <c r="C11" s="17"/>
      <c r="D11" s="17">
        <v>625</v>
      </c>
      <c r="E11" s="22" t="s">
        <v>203</v>
      </c>
      <c r="F11" s="1"/>
      <c r="G11" s="42" t="s">
        <v>332</v>
      </c>
      <c r="H11" s="1">
        <v>35</v>
      </c>
      <c r="I11" s="1">
        <v>35</v>
      </c>
      <c r="J11" s="1">
        <v>35</v>
      </c>
    </row>
    <row r="12" spans="1:10" x14ac:dyDescent="0.25">
      <c r="A12" s="17">
        <v>1</v>
      </c>
      <c r="B12" s="17">
        <v>1</v>
      </c>
      <c r="C12" s="17"/>
      <c r="D12" s="17">
        <v>625</v>
      </c>
      <c r="E12" s="22" t="s">
        <v>203</v>
      </c>
      <c r="F12" s="1"/>
      <c r="G12" s="42" t="s">
        <v>332</v>
      </c>
      <c r="H12" s="1">
        <v>47</v>
      </c>
      <c r="I12" s="1">
        <v>47</v>
      </c>
      <c r="J12" s="1">
        <v>47</v>
      </c>
    </row>
    <row r="13" spans="1:10" x14ac:dyDescent="0.25">
      <c r="A13" s="17">
        <v>1</v>
      </c>
      <c r="B13" s="17">
        <v>1</v>
      </c>
      <c r="C13" s="17"/>
      <c r="D13" s="17">
        <v>625</v>
      </c>
      <c r="E13" s="22" t="s">
        <v>204</v>
      </c>
      <c r="F13" s="1"/>
      <c r="G13" s="42" t="s">
        <v>333</v>
      </c>
      <c r="H13" s="1">
        <v>70</v>
      </c>
      <c r="I13" s="1">
        <v>70</v>
      </c>
      <c r="J13" s="1">
        <v>70</v>
      </c>
    </row>
    <row r="14" spans="1:10" x14ac:dyDescent="0.25">
      <c r="A14" s="17">
        <v>1</v>
      </c>
      <c r="B14" s="17">
        <v>1</v>
      </c>
      <c r="C14" s="17"/>
      <c r="D14" s="17">
        <v>625</v>
      </c>
      <c r="E14" s="22" t="s">
        <v>204</v>
      </c>
      <c r="F14" s="1"/>
      <c r="G14" s="42" t="s">
        <v>333</v>
      </c>
      <c r="H14" s="1">
        <v>9</v>
      </c>
      <c r="I14" s="1">
        <v>9</v>
      </c>
      <c r="J14" s="1">
        <v>9</v>
      </c>
    </row>
    <row r="15" spans="1:10" x14ac:dyDescent="0.25">
      <c r="A15" s="17">
        <v>1</v>
      </c>
      <c r="B15" s="17">
        <v>1</v>
      </c>
      <c r="C15" s="17"/>
      <c r="D15" s="17">
        <v>625</v>
      </c>
      <c r="E15" s="22" t="s">
        <v>205</v>
      </c>
      <c r="F15" s="1"/>
      <c r="G15" s="42" t="s">
        <v>376</v>
      </c>
      <c r="H15" s="1">
        <v>15</v>
      </c>
      <c r="I15" s="1">
        <v>15</v>
      </c>
      <c r="J15" s="1">
        <v>15</v>
      </c>
    </row>
    <row r="16" spans="1:10" x14ac:dyDescent="0.25">
      <c r="A16" s="17">
        <v>1</v>
      </c>
      <c r="B16" s="17">
        <v>1</v>
      </c>
      <c r="C16" s="17"/>
      <c r="D16" s="17">
        <v>625</v>
      </c>
      <c r="E16" s="22" t="s">
        <v>205</v>
      </c>
      <c r="F16" s="1"/>
      <c r="G16" s="42" t="s">
        <v>376</v>
      </c>
      <c r="H16" s="1">
        <v>15</v>
      </c>
      <c r="I16" s="1">
        <v>15</v>
      </c>
      <c r="J16" s="1">
        <v>15</v>
      </c>
    </row>
    <row r="17" spans="1:10" x14ac:dyDescent="0.25">
      <c r="A17" s="17">
        <v>1</v>
      </c>
      <c r="B17" s="17">
        <v>1</v>
      </c>
      <c r="C17" s="17"/>
      <c r="D17" s="17">
        <v>625</v>
      </c>
      <c r="E17" s="22" t="s">
        <v>206</v>
      </c>
      <c r="F17" s="1"/>
      <c r="G17" s="42" t="s">
        <v>423</v>
      </c>
      <c r="H17" s="1">
        <v>10</v>
      </c>
      <c r="I17" s="1">
        <v>10</v>
      </c>
      <c r="J17" s="1">
        <v>10</v>
      </c>
    </row>
    <row r="18" spans="1:10" x14ac:dyDescent="0.25">
      <c r="A18" s="17">
        <v>1</v>
      </c>
      <c r="B18" s="17">
        <v>1</v>
      </c>
      <c r="C18" s="17"/>
      <c r="D18" s="17">
        <v>625</v>
      </c>
      <c r="E18" s="22" t="s">
        <v>207</v>
      </c>
      <c r="F18" s="1"/>
      <c r="G18" s="42" t="s">
        <v>13</v>
      </c>
      <c r="H18" s="1">
        <v>49</v>
      </c>
      <c r="I18" s="1">
        <v>49</v>
      </c>
      <c r="J18" s="1">
        <v>49</v>
      </c>
    </row>
    <row r="19" spans="1:10" x14ac:dyDescent="0.25">
      <c r="A19" s="17">
        <v>1</v>
      </c>
      <c r="B19" s="17">
        <v>1</v>
      </c>
      <c r="C19" s="17"/>
      <c r="D19" s="17">
        <v>625</v>
      </c>
      <c r="E19" s="22" t="s">
        <v>207</v>
      </c>
      <c r="F19" s="1"/>
      <c r="G19" s="42" t="s">
        <v>13</v>
      </c>
      <c r="H19" s="1">
        <v>12</v>
      </c>
      <c r="I19" s="1">
        <v>12</v>
      </c>
      <c r="J19" s="1">
        <v>12</v>
      </c>
    </row>
    <row r="20" spans="1:10" x14ac:dyDescent="0.25">
      <c r="A20" s="43">
        <v>1</v>
      </c>
      <c r="B20" s="43">
        <v>1</v>
      </c>
      <c r="C20" s="43"/>
      <c r="D20" s="43">
        <v>625</v>
      </c>
      <c r="E20" s="44"/>
      <c r="F20" s="45"/>
      <c r="G20" s="46" t="s">
        <v>334</v>
      </c>
      <c r="H20" s="107">
        <f t="shared" ref="H20" si="0">SUM(H7:H19)</f>
        <v>439</v>
      </c>
      <c r="I20" s="107">
        <f t="shared" ref="I20:J20" si="1">SUM(I7:I19)</f>
        <v>439</v>
      </c>
      <c r="J20" s="107">
        <f t="shared" si="1"/>
        <v>439</v>
      </c>
    </row>
    <row r="21" spans="1:10" x14ac:dyDescent="0.25">
      <c r="A21" s="17">
        <v>1</v>
      </c>
      <c r="B21" s="17">
        <v>1</v>
      </c>
      <c r="C21" s="17"/>
      <c r="D21" s="17">
        <v>631</v>
      </c>
      <c r="E21" s="22" t="s">
        <v>202</v>
      </c>
      <c r="F21" s="1"/>
      <c r="G21" s="42" t="s">
        <v>335</v>
      </c>
      <c r="H21" s="108">
        <v>0</v>
      </c>
      <c r="I21" s="108">
        <v>0</v>
      </c>
      <c r="J21" s="108">
        <v>50</v>
      </c>
    </row>
    <row r="22" spans="1:10" x14ac:dyDescent="0.25">
      <c r="A22" s="43">
        <v>1</v>
      </c>
      <c r="B22" s="43">
        <v>1</v>
      </c>
      <c r="C22" s="43"/>
      <c r="D22" s="43">
        <v>631</v>
      </c>
      <c r="E22" s="44"/>
      <c r="F22" s="45"/>
      <c r="G22" s="46" t="s">
        <v>335</v>
      </c>
      <c r="H22" s="107">
        <f t="shared" ref="H22" si="2">SUM(H21)</f>
        <v>0</v>
      </c>
      <c r="I22" s="107">
        <f t="shared" ref="I22:J22" si="3">SUM(I21)</f>
        <v>0</v>
      </c>
      <c r="J22" s="107">
        <f t="shared" si="3"/>
        <v>50</v>
      </c>
    </row>
    <row r="23" spans="1:10" x14ac:dyDescent="0.25">
      <c r="A23" s="121">
        <v>1</v>
      </c>
      <c r="B23" s="121">
        <v>1</v>
      </c>
      <c r="C23" s="121">
        <v>62</v>
      </c>
      <c r="D23" s="121">
        <v>632</v>
      </c>
      <c r="E23" s="122" t="s">
        <v>206</v>
      </c>
      <c r="F23" s="123"/>
      <c r="G23" s="124" t="s">
        <v>433</v>
      </c>
      <c r="H23" s="123"/>
      <c r="I23" s="123"/>
      <c r="J23" s="123">
        <v>15</v>
      </c>
    </row>
    <row r="24" spans="1:10" x14ac:dyDescent="0.25">
      <c r="A24" s="17">
        <v>1</v>
      </c>
      <c r="B24" s="17">
        <v>1</v>
      </c>
      <c r="C24" s="17"/>
      <c r="D24" s="17">
        <v>633</v>
      </c>
      <c r="E24" s="22" t="s">
        <v>212</v>
      </c>
      <c r="F24" s="1"/>
      <c r="G24" s="42" t="s">
        <v>434</v>
      </c>
      <c r="H24" s="123"/>
      <c r="I24" s="123"/>
      <c r="J24" s="123">
        <v>50</v>
      </c>
    </row>
    <row r="25" spans="1:10" s="125" customFormat="1" x14ac:dyDescent="0.25">
      <c r="A25" s="17">
        <v>1</v>
      </c>
      <c r="B25" s="17">
        <v>1</v>
      </c>
      <c r="C25" s="17"/>
      <c r="D25" s="17">
        <v>633</v>
      </c>
      <c r="E25" s="22" t="s">
        <v>208</v>
      </c>
      <c r="F25" s="1"/>
      <c r="G25" s="42" t="s">
        <v>336</v>
      </c>
      <c r="H25" s="1"/>
      <c r="I25" s="1"/>
      <c r="J25" s="1"/>
    </row>
    <row r="26" spans="1:10" x14ac:dyDescent="0.25">
      <c r="A26" s="17">
        <v>1</v>
      </c>
      <c r="B26" s="17">
        <v>1</v>
      </c>
      <c r="C26" s="17"/>
      <c r="D26" s="17">
        <v>633</v>
      </c>
      <c r="E26" s="22" t="s">
        <v>337</v>
      </c>
      <c r="F26" s="1"/>
      <c r="G26" s="42" t="s">
        <v>338</v>
      </c>
      <c r="H26" s="1"/>
      <c r="I26" s="1"/>
      <c r="J26" s="1">
        <v>36</v>
      </c>
    </row>
    <row r="27" spans="1:10" x14ac:dyDescent="0.25">
      <c r="A27" s="43">
        <v>1</v>
      </c>
      <c r="B27" s="43">
        <v>1</v>
      </c>
      <c r="C27" s="43"/>
      <c r="D27" s="43">
        <v>633</v>
      </c>
      <c r="E27" s="44"/>
      <c r="F27" s="45"/>
      <c r="G27" s="46" t="s">
        <v>338</v>
      </c>
      <c r="H27" s="107">
        <f t="shared" ref="H27:J27" si="4">SUM(H23:H26)</f>
        <v>0</v>
      </c>
      <c r="I27" s="107">
        <f t="shared" si="4"/>
        <v>0</v>
      </c>
      <c r="J27" s="107">
        <f t="shared" si="4"/>
        <v>101</v>
      </c>
    </row>
    <row r="28" spans="1:10" x14ac:dyDescent="0.25">
      <c r="A28" s="17">
        <v>1</v>
      </c>
      <c r="B28" s="17">
        <v>1</v>
      </c>
      <c r="C28" s="17"/>
      <c r="D28" s="17">
        <v>634</v>
      </c>
      <c r="E28" s="22" t="s">
        <v>202</v>
      </c>
      <c r="F28" s="1"/>
      <c r="G28" s="42" t="s">
        <v>339</v>
      </c>
      <c r="H28" s="1"/>
      <c r="I28" s="1"/>
      <c r="J28" s="1">
        <v>60</v>
      </c>
    </row>
    <row r="29" spans="1:10" x14ac:dyDescent="0.25">
      <c r="A29" s="43">
        <v>1</v>
      </c>
      <c r="B29" s="43">
        <v>1</v>
      </c>
      <c r="C29" s="43"/>
      <c r="D29" s="43">
        <v>634</v>
      </c>
      <c r="E29" s="44"/>
      <c r="F29" s="45"/>
      <c r="G29" s="46" t="s">
        <v>339</v>
      </c>
      <c r="H29" s="107">
        <f t="shared" ref="H29" si="5">SUM(H28)</f>
        <v>0</v>
      </c>
      <c r="I29" s="107">
        <f t="shared" ref="I29:J29" si="6">SUM(I28)</f>
        <v>0</v>
      </c>
      <c r="J29" s="107">
        <f t="shared" si="6"/>
        <v>60</v>
      </c>
    </row>
    <row r="30" spans="1:10" x14ac:dyDescent="0.25">
      <c r="A30" s="17">
        <v>1</v>
      </c>
      <c r="B30" s="17">
        <v>1</v>
      </c>
      <c r="C30" s="17"/>
      <c r="D30" s="17">
        <v>635</v>
      </c>
      <c r="E30" s="22" t="s">
        <v>212</v>
      </c>
      <c r="F30" s="1"/>
      <c r="G30" s="42" t="s">
        <v>340</v>
      </c>
      <c r="H30" s="1"/>
      <c r="I30" s="1"/>
      <c r="J30" s="1">
        <v>100</v>
      </c>
    </row>
    <row r="31" spans="1:10" x14ac:dyDescent="0.25">
      <c r="A31" s="17">
        <v>1</v>
      </c>
      <c r="B31" s="17">
        <v>1</v>
      </c>
      <c r="C31" s="17"/>
      <c r="D31" s="17">
        <v>637</v>
      </c>
      <c r="E31" s="22" t="s">
        <v>205</v>
      </c>
      <c r="F31" s="1"/>
      <c r="G31" s="42" t="s">
        <v>341</v>
      </c>
      <c r="H31" s="1">
        <v>0</v>
      </c>
      <c r="I31" s="1">
        <v>0</v>
      </c>
      <c r="J31" s="1">
        <v>0</v>
      </c>
    </row>
    <row r="32" spans="1:10" x14ac:dyDescent="0.25">
      <c r="A32" s="17">
        <v>1</v>
      </c>
      <c r="B32" s="17">
        <v>1</v>
      </c>
      <c r="C32" s="17"/>
      <c r="D32" s="17">
        <v>637</v>
      </c>
      <c r="E32" s="22" t="s">
        <v>214</v>
      </c>
      <c r="F32" s="1"/>
      <c r="G32" s="42" t="s">
        <v>342</v>
      </c>
      <c r="H32" s="1">
        <v>0</v>
      </c>
      <c r="I32" s="1">
        <v>0</v>
      </c>
      <c r="J32" s="1">
        <v>0</v>
      </c>
    </row>
    <row r="33" spans="1:10" x14ac:dyDescent="0.25">
      <c r="A33" s="17">
        <v>1</v>
      </c>
      <c r="B33" s="17">
        <v>1</v>
      </c>
      <c r="C33" s="17"/>
      <c r="D33" s="17">
        <v>637</v>
      </c>
      <c r="E33" s="22" t="s">
        <v>215</v>
      </c>
      <c r="F33" s="1"/>
      <c r="G33" s="42" t="s">
        <v>343</v>
      </c>
      <c r="H33" s="1"/>
      <c r="I33" s="1"/>
      <c r="J33" s="1">
        <v>195</v>
      </c>
    </row>
    <row r="34" spans="1:10" x14ac:dyDescent="0.25">
      <c r="A34" s="17">
        <v>1</v>
      </c>
      <c r="B34" s="17">
        <v>1</v>
      </c>
      <c r="C34" s="17"/>
      <c r="D34" s="17">
        <v>637</v>
      </c>
      <c r="E34" s="22" t="s">
        <v>217</v>
      </c>
      <c r="F34" s="1"/>
      <c r="G34" s="42" t="s">
        <v>344</v>
      </c>
      <c r="H34" s="1"/>
      <c r="I34" s="1"/>
      <c r="J34" s="1">
        <v>690</v>
      </c>
    </row>
    <row r="35" spans="1:10" x14ac:dyDescent="0.25">
      <c r="A35" s="17">
        <v>1</v>
      </c>
      <c r="B35" s="17">
        <v>1</v>
      </c>
      <c r="C35" s="17"/>
      <c r="D35" s="17">
        <v>637</v>
      </c>
      <c r="E35" s="22" t="s">
        <v>218</v>
      </c>
      <c r="F35" s="1"/>
      <c r="G35" s="42" t="s">
        <v>345</v>
      </c>
      <c r="H35" s="1"/>
      <c r="I35" s="1"/>
      <c r="J35" s="1">
        <v>290</v>
      </c>
    </row>
    <row r="36" spans="1:10" x14ac:dyDescent="0.25">
      <c r="A36" s="17">
        <v>1</v>
      </c>
      <c r="B36" s="17">
        <v>1</v>
      </c>
      <c r="C36" s="17"/>
      <c r="D36" s="17">
        <v>637</v>
      </c>
      <c r="E36" s="22" t="s">
        <v>346</v>
      </c>
      <c r="F36" s="1"/>
      <c r="G36" s="42" t="s">
        <v>347</v>
      </c>
      <c r="H36" s="1"/>
      <c r="I36" s="1"/>
      <c r="J36" s="1"/>
    </row>
    <row r="37" spans="1:10" x14ac:dyDescent="0.25">
      <c r="A37" s="43">
        <v>1</v>
      </c>
      <c r="B37" s="43">
        <v>1</v>
      </c>
      <c r="C37" s="43"/>
      <c r="D37" s="43">
        <v>637</v>
      </c>
      <c r="E37" s="44"/>
      <c r="F37" s="45"/>
      <c r="G37" s="46" t="s">
        <v>347</v>
      </c>
      <c r="H37" s="107">
        <f t="shared" ref="H37" si="7">SUM(H30:H36)</f>
        <v>0</v>
      </c>
      <c r="I37" s="107">
        <f t="shared" ref="I37:J37" si="8">SUM(I30:I36)</f>
        <v>0</v>
      </c>
      <c r="J37" s="107">
        <f t="shared" si="8"/>
        <v>1275</v>
      </c>
    </row>
    <row r="38" spans="1:10" x14ac:dyDescent="0.25">
      <c r="A38" s="17">
        <v>1</v>
      </c>
      <c r="B38" s="17">
        <v>1</v>
      </c>
      <c r="C38" s="17"/>
      <c r="D38" s="17"/>
      <c r="E38" s="22"/>
      <c r="F38" s="1"/>
      <c r="G38" s="42" t="s">
        <v>348</v>
      </c>
      <c r="H38" s="108">
        <v>0</v>
      </c>
      <c r="I38" s="108">
        <v>0</v>
      </c>
      <c r="J38" s="108">
        <v>0</v>
      </c>
    </row>
    <row r="39" spans="1:10" x14ac:dyDescent="0.25">
      <c r="A39" s="17">
        <v>1</v>
      </c>
      <c r="B39" s="17">
        <v>1</v>
      </c>
      <c r="C39" s="17"/>
      <c r="D39" s="17">
        <v>637</v>
      </c>
      <c r="E39" s="22" t="s">
        <v>346</v>
      </c>
      <c r="F39" s="1"/>
      <c r="G39" s="42" t="s">
        <v>347</v>
      </c>
      <c r="H39" s="108">
        <v>0</v>
      </c>
      <c r="I39" s="108">
        <v>0</v>
      </c>
      <c r="J39" s="108">
        <v>0</v>
      </c>
    </row>
    <row r="40" spans="1:10" x14ac:dyDescent="0.25">
      <c r="A40" s="43">
        <v>1</v>
      </c>
      <c r="B40" s="43">
        <v>1</v>
      </c>
      <c r="C40" s="43"/>
      <c r="D40" s="43">
        <v>637</v>
      </c>
      <c r="E40" s="44"/>
      <c r="F40" s="45"/>
      <c r="G40" s="46" t="s">
        <v>347</v>
      </c>
      <c r="H40" s="107">
        <f t="shared" ref="H40" si="9">SUM(H38:H39)</f>
        <v>0</v>
      </c>
      <c r="I40" s="107">
        <f t="shared" ref="I40:J40" si="10">SUM(I38:I39)</f>
        <v>0</v>
      </c>
      <c r="J40" s="107">
        <f t="shared" si="10"/>
        <v>0</v>
      </c>
    </row>
    <row r="41" spans="1:10" x14ac:dyDescent="0.25">
      <c r="A41" s="17">
        <v>1</v>
      </c>
      <c r="B41" s="17">
        <v>1</v>
      </c>
      <c r="D41" s="1">
        <v>611</v>
      </c>
      <c r="E41" s="10"/>
      <c r="G41" s="1" t="s">
        <v>3</v>
      </c>
      <c r="H41" s="1">
        <v>111177</v>
      </c>
      <c r="I41" s="1">
        <v>111177</v>
      </c>
      <c r="J41" s="1">
        <v>111177</v>
      </c>
    </row>
    <row r="42" spans="1:10" x14ac:dyDescent="0.25">
      <c r="A42" s="17">
        <v>1</v>
      </c>
      <c r="B42" s="17">
        <v>1</v>
      </c>
      <c r="D42" s="1">
        <v>611</v>
      </c>
      <c r="E42" s="10"/>
      <c r="G42" s="1" t="s">
        <v>409</v>
      </c>
      <c r="H42" s="1">
        <v>0</v>
      </c>
      <c r="I42" s="1">
        <v>0</v>
      </c>
      <c r="J42" s="1">
        <v>0</v>
      </c>
    </row>
    <row r="43" spans="1:10" x14ac:dyDescent="0.25">
      <c r="A43" s="17">
        <v>1</v>
      </c>
      <c r="B43" s="17">
        <v>1</v>
      </c>
      <c r="D43" s="1">
        <v>625</v>
      </c>
      <c r="E43" s="10"/>
      <c r="G43" s="1" t="s">
        <v>410</v>
      </c>
      <c r="H43" s="1">
        <v>0</v>
      </c>
      <c r="I43" s="1">
        <v>0</v>
      </c>
      <c r="J43" s="1">
        <v>0</v>
      </c>
    </row>
    <row r="44" spans="1:10" x14ac:dyDescent="0.25">
      <c r="A44" s="17">
        <v>1</v>
      </c>
      <c r="B44" s="17">
        <v>1</v>
      </c>
      <c r="D44" s="1">
        <v>612</v>
      </c>
      <c r="E44" s="10" t="s">
        <v>202</v>
      </c>
      <c r="G44" s="1" t="s">
        <v>4</v>
      </c>
      <c r="H44" s="1">
        <v>30650</v>
      </c>
      <c r="I44" s="1">
        <v>30650</v>
      </c>
      <c r="J44" s="1">
        <v>30650</v>
      </c>
    </row>
    <row r="45" spans="1:10" x14ac:dyDescent="0.25">
      <c r="A45" s="17">
        <v>1</v>
      </c>
      <c r="B45" s="17">
        <v>1</v>
      </c>
      <c r="D45" s="1">
        <v>614</v>
      </c>
      <c r="E45" s="10"/>
      <c r="G45" s="1" t="s">
        <v>5</v>
      </c>
      <c r="H45" s="1">
        <v>20674</v>
      </c>
      <c r="I45" s="1">
        <v>20674</v>
      </c>
      <c r="J45" s="1">
        <v>20674</v>
      </c>
    </row>
    <row r="46" spans="1:10" x14ac:dyDescent="0.25">
      <c r="A46" s="17">
        <v>1</v>
      </c>
      <c r="B46" s="17">
        <v>1</v>
      </c>
      <c r="D46" s="1">
        <v>621</v>
      </c>
      <c r="E46" s="10"/>
      <c r="G46" s="1" t="s">
        <v>6</v>
      </c>
      <c r="H46" s="1">
        <v>10562</v>
      </c>
      <c r="I46" s="1">
        <v>10562</v>
      </c>
      <c r="J46" s="1">
        <v>10562</v>
      </c>
    </row>
    <row r="47" spans="1:10" x14ac:dyDescent="0.25">
      <c r="A47" s="17">
        <v>1</v>
      </c>
      <c r="B47" s="17">
        <v>1</v>
      </c>
      <c r="D47" s="1">
        <v>623</v>
      </c>
      <c r="E47" s="10"/>
      <c r="G47" s="1" t="s">
        <v>7</v>
      </c>
      <c r="H47" s="1">
        <v>4202</v>
      </c>
      <c r="I47" s="1">
        <v>4202</v>
      </c>
      <c r="J47" s="1">
        <v>4202</v>
      </c>
    </row>
    <row r="48" spans="1:10" x14ac:dyDescent="0.25">
      <c r="A48" s="17">
        <v>1</v>
      </c>
      <c r="B48" s="17">
        <v>1</v>
      </c>
      <c r="D48" s="1">
        <v>625</v>
      </c>
      <c r="E48" s="10" t="s">
        <v>202</v>
      </c>
      <c r="G48" s="1" t="s">
        <v>8</v>
      </c>
      <c r="H48" s="1">
        <v>2126</v>
      </c>
      <c r="I48" s="1">
        <v>2126</v>
      </c>
      <c r="J48" s="1">
        <v>2126</v>
      </c>
    </row>
    <row r="49" spans="1:10" x14ac:dyDescent="0.25">
      <c r="A49" s="17">
        <v>1</v>
      </c>
      <c r="B49" s="17">
        <v>1</v>
      </c>
      <c r="D49" s="1">
        <v>625</v>
      </c>
      <c r="E49" s="10" t="s">
        <v>203</v>
      </c>
      <c r="G49" s="1" t="s">
        <v>9</v>
      </c>
      <c r="H49" s="1">
        <v>21252</v>
      </c>
      <c r="I49" s="1">
        <v>21252</v>
      </c>
      <c r="J49" s="1">
        <v>21252</v>
      </c>
    </row>
    <row r="50" spans="1:10" x14ac:dyDescent="0.25">
      <c r="A50" s="17">
        <v>1</v>
      </c>
      <c r="B50" s="17">
        <v>1</v>
      </c>
      <c r="D50" s="1">
        <v>625</v>
      </c>
      <c r="E50" s="10" t="s">
        <v>204</v>
      </c>
      <c r="G50" s="1" t="s">
        <v>10</v>
      </c>
      <c r="H50" s="1">
        <v>1305</v>
      </c>
      <c r="I50" s="1">
        <v>1305</v>
      </c>
      <c r="J50" s="1">
        <v>1305</v>
      </c>
    </row>
    <row r="51" spans="1:10" x14ac:dyDescent="0.25">
      <c r="A51" s="17">
        <v>1</v>
      </c>
      <c r="B51" s="17">
        <v>1</v>
      </c>
      <c r="D51" s="1">
        <v>625</v>
      </c>
      <c r="E51" s="10" t="s">
        <v>205</v>
      </c>
      <c r="G51" s="1" t="s">
        <v>11</v>
      </c>
      <c r="H51" s="1">
        <v>4525</v>
      </c>
      <c r="I51" s="1">
        <v>4525</v>
      </c>
      <c r="J51" s="1">
        <v>4525</v>
      </c>
    </row>
    <row r="52" spans="1:10" x14ac:dyDescent="0.25">
      <c r="A52" s="17">
        <v>1</v>
      </c>
      <c r="B52" s="17">
        <v>1</v>
      </c>
      <c r="D52" s="1">
        <v>625</v>
      </c>
      <c r="E52" s="10" t="s">
        <v>206</v>
      </c>
      <c r="G52" s="1" t="s">
        <v>12</v>
      </c>
      <c r="H52" s="1">
        <v>1514</v>
      </c>
      <c r="I52" s="1">
        <v>1514</v>
      </c>
      <c r="J52" s="1">
        <v>1514</v>
      </c>
    </row>
    <row r="53" spans="1:10" x14ac:dyDescent="0.25">
      <c r="A53" s="17">
        <v>1</v>
      </c>
      <c r="B53" s="17">
        <v>1</v>
      </c>
      <c r="D53" s="1">
        <v>625</v>
      </c>
      <c r="E53" s="10" t="s">
        <v>207</v>
      </c>
      <c r="G53" s="1" t="s">
        <v>13</v>
      </c>
      <c r="H53" s="1">
        <v>7213</v>
      </c>
      <c r="I53" s="1">
        <v>7213</v>
      </c>
      <c r="J53" s="1">
        <v>7213</v>
      </c>
    </row>
    <row r="54" spans="1:10" x14ac:dyDescent="0.25">
      <c r="A54" s="17">
        <v>1</v>
      </c>
      <c r="B54" s="17">
        <v>1</v>
      </c>
      <c r="D54" s="1">
        <v>627</v>
      </c>
      <c r="E54" s="10"/>
      <c r="G54" s="1" t="s">
        <v>387</v>
      </c>
      <c r="H54" s="1">
        <v>2605</v>
      </c>
      <c r="I54" s="1">
        <v>2605</v>
      </c>
      <c r="J54" s="1">
        <v>2605</v>
      </c>
    </row>
    <row r="55" spans="1:10" x14ac:dyDescent="0.25">
      <c r="A55" s="17">
        <v>1</v>
      </c>
      <c r="B55" s="17">
        <v>1</v>
      </c>
      <c r="D55" s="1">
        <v>631</v>
      </c>
      <c r="E55" s="10" t="s">
        <v>202</v>
      </c>
      <c r="G55" s="1" t="s">
        <v>14</v>
      </c>
      <c r="H55" s="1">
        <v>200</v>
      </c>
      <c r="I55" s="1">
        <v>200</v>
      </c>
      <c r="J55" s="1">
        <v>200</v>
      </c>
    </row>
    <row r="56" spans="1:10" x14ac:dyDescent="0.25">
      <c r="A56" s="17">
        <v>1</v>
      </c>
      <c r="B56" s="17">
        <v>1</v>
      </c>
      <c r="D56" s="1">
        <v>631</v>
      </c>
      <c r="E56" s="10" t="s">
        <v>202</v>
      </c>
      <c r="G56" s="1" t="s">
        <v>480</v>
      </c>
      <c r="H56" s="1">
        <v>0</v>
      </c>
      <c r="I56" s="1">
        <v>0</v>
      </c>
      <c r="J56" s="1">
        <v>0</v>
      </c>
    </row>
    <row r="57" spans="1:10" x14ac:dyDescent="0.25">
      <c r="A57" s="17">
        <v>1</v>
      </c>
      <c r="B57" s="17">
        <v>1</v>
      </c>
      <c r="D57" s="1">
        <v>632</v>
      </c>
      <c r="E57" s="10" t="s">
        <v>203</v>
      </c>
      <c r="G57" s="1" t="s">
        <v>15</v>
      </c>
      <c r="H57" s="1">
        <v>200</v>
      </c>
      <c r="I57" s="1">
        <v>200</v>
      </c>
      <c r="J57" s="1">
        <v>200</v>
      </c>
    </row>
    <row r="58" spans="1:10" x14ac:dyDescent="0.25">
      <c r="A58" s="17">
        <v>1</v>
      </c>
      <c r="B58" s="17">
        <v>1</v>
      </c>
      <c r="D58" s="1">
        <v>633</v>
      </c>
      <c r="E58" s="10" t="s">
        <v>202</v>
      </c>
      <c r="G58" s="1" t="s">
        <v>16</v>
      </c>
      <c r="H58" s="1">
        <v>100</v>
      </c>
      <c r="I58" s="1">
        <v>100</v>
      </c>
      <c r="J58" s="1">
        <v>100</v>
      </c>
    </row>
    <row r="59" spans="1:10" x14ac:dyDescent="0.25">
      <c r="A59" s="17">
        <v>1</v>
      </c>
      <c r="B59" s="17">
        <v>1</v>
      </c>
      <c r="D59" s="1">
        <v>633</v>
      </c>
      <c r="E59" s="10" t="s">
        <v>203</v>
      </c>
      <c r="G59" s="1" t="s">
        <v>17</v>
      </c>
      <c r="H59" s="1">
        <v>500</v>
      </c>
      <c r="I59" s="1">
        <v>500</v>
      </c>
      <c r="J59" s="1">
        <v>500</v>
      </c>
    </row>
    <row r="60" spans="1:10" x14ac:dyDescent="0.25">
      <c r="A60" s="17">
        <v>1</v>
      </c>
      <c r="B60" s="17">
        <v>1</v>
      </c>
      <c r="D60" s="1">
        <v>633</v>
      </c>
      <c r="E60" s="10" t="s">
        <v>208</v>
      </c>
      <c r="G60" s="1" t="s">
        <v>18</v>
      </c>
      <c r="H60" s="1">
        <v>700</v>
      </c>
      <c r="I60" s="1">
        <v>700</v>
      </c>
      <c r="J60" s="1">
        <v>700</v>
      </c>
    </row>
    <row r="61" spans="1:10" x14ac:dyDescent="0.25">
      <c r="A61" s="17">
        <v>1</v>
      </c>
      <c r="B61" s="17">
        <v>1</v>
      </c>
      <c r="D61" s="1">
        <v>633</v>
      </c>
      <c r="E61" s="10" t="s">
        <v>209</v>
      </c>
      <c r="G61" s="1" t="s">
        <v>19</v>
      </c>
      <c r="H61" s="1">
        <v>200</v>
      </c>
      <c r="I61" s="1">
        <v>150</v>
      </c>
      <c r="J61" s="1">
        <v>200</v>
      </c>
    </row>
    <row r="62" spans="1:10" x14ac:dyDescent="0.25">
      <c r="A62" s="17">
        <v>1</v>
      </c>
      <c r="B62" s="17">
        <v>1</v>
      </c>
      <c r="D62" s="1">
        <v>633</v>
      </c>
      <c r="E62" s="10" t="s">
        <v>210</v>
      </c>
      <c r="G62" s="1" t="s">
        <v>211</v>
      </c>
      <c r="H62" s="1">
        <v>1000</v>
      </c>
      <c r="I62" s="1">
        <v>1000</v>
      </c>
      <c r="J62" s="1">
        <v>1000</v>
      </c>
    </row>
    <row r="63" spans="1:10" x14ac:dyDescent="0.25">
      <c r="A63" s="17">
        <v>1</v>
      </c>
      <c r="B63" s="17">
        <v>1</v>
      </c>
      <c r="D63" s="1">
        <v>635</v>
      </c>
      <c r="E63" s="10" t="s">
        <v>202</v>
      </c>
      <c r="G63" s="1" t="s">
        <v>377</v>
      </c>
      <c r="H63" s="1">
        <v>100</v>
      </c>
      <c r="I63" s="1">
        <v>100</v>
      </c>
      <c r="J63" s="1">
        <v>100</v>
      </c>
    </row>
    <row r="64" spans="1:10" x14ac:dyDescent="0.25">
      <c r="A64" s="17">
        <v>1</v>
      </c>
      <c r="B64" s="17">
        <v>1</v>
      </c>
      <c r="D64" s="1">
        <v>635</v>
      </c>
      <c r="E64" s="10" t="s">
        <v>203</v>
      </c>
      <c r="G64" s="1" t="s">
        <v>20</v>
      </c>
      <c r="H64" s="1">
        <v>2000</v>
      </c>
      <c r="I64" s="1">
        <v>2000</v>
      </c>
      <c r="J64" s="1">
        <v>2000</v>
      </c>
    </row>
    <row r="65" spans="1:10" x14ac:dyDescent="0.25">
      <c r="A65" s="17">
        <v>1</v>
      </c>
      <c r="B65" s="17">
        <v>1</v>
      </c>
      <c r="D65" s="1">
        <v>635</v>
      </c>
      <c r="E65" s="10" t="s">
        <v>205</v>
      </c>
      <c r="G65" s="1" t="s">
        <v>21</v>
      </c>
      <c r="H65" s="1">
        <v>0</v>
      </c>
      <c r="I65" s="1">
        <v>0</v>
      </c>
      <c r="J65" s="1">
        <v>0</v>
      </c>
    </row>
    <row r="66" spans="1:10" x14ac:dyDescent="0.25">
      <c r="A66" s="17">
        <v>1</v>
      </c>
      <c r="B66" s="17">
        <v>1</v>
      </c>
      <c r="D66" s="1">
        <v>635</v>
      </c>
      <c r="E66" s="10" t="s">
        <v>206</v>
      </c>
      <c r="G66" s="1" t="s">
        <v>22</v>
      </c>
      <c r="H66" s="1">
        <v>2100</v>
      </c>
      <c r="I66" s="1">
        <v>2100</v>
      </c>
      <c r="J66" s="1">
        <v>2100</v>
      </c>
    </row>
    <row r="67" spans="1:10" x14ac:dyDescent="0.25">
      <c r="A67" s="17">
        <v>1</v>
      </c>
      <c r="B67" s="17">
        <v>1</v>
      </c>
      <c r="D67" s="1">
        <v>635</v>
      </c>
      <c r="E67" s="10" t="s">
        <v>212</v>
      </c>
      <c r="G67" s="1" t="s">
        <v>23</v>
      </c>
      <c r="H67" s="1">
        <v>100</v>
      </c>
      <c r="I67" s="1">
        <v>100</v>
      </c>
      <c r="J67" s="1">
        <v>100</v>
      </c>
    </row>
    <row r="68" spans="1:10" x14ac:dyDescent="0.25">
      <c r="A68" s="17">
        <v>1</v>
      </c>
      <c r="B68" s="17">
        <v>1</v>
      </c>
      <c r="D68" s="1">
        <v>636</v>
      </c>
      <c r="E68" s="10" t="s">
        <v>202</v>
      </c>
      <c r="G68" s="1" t="s">
        <v>24</v>
      </c>
      <c r="H68" s="1">
        <v>50</v>
      </c>
      <c r="I68" s="1">
        <v>50</v>
      </c>
      <c r="J68" s="1">
        <v>50</v>
      </c>
    </row>
    <row r="69" spans="1:10" x14ac:dyDescent="0.25">
      <c r="A69" s="17">
        <v>1</v>
      </c>
      <c r="B69" s="17">
        <v>1</v>
      </c>
      <c r="D69" s="1">
        <v>637</v>
      </c>
      <c r="E69" s="10" t="s">
        <v>202</v>
      </c>
      <c r="G69" s="1" t="s">
        <v>25</v>
      </c>
      <c r="H69" s="1">
        <v>3600</v>
      </c>
      <c r="I69" s="1">
        <v>3600</v>
      </c>
      <c r="J69" s="1">
        <v>3600</v>
      </c>
    </row>
    <row r="70" spans="1:10" x14ac:dyDescent="0.25">
      <c r="A70" s="17">
        <v>1</v>
      </c>
      <c r="B70" s="17">
        <v>1</v>
      </c>
      <c r="D70" s="1">
        <v>637</v>
      </c>
      <c r="E70" s="10" t="s">
        <v>203</v>
      </c>
      <c r="G70" s="1" t="s">
        <v>26</v>
      </c>
      <c r="H70" s="1">
        <v>100</v>
      </c>
      <c r="I70" s="1">
        <v>100</v>
      </c>
      <c r="J70" s="1">
        <v>100</v>
      </c>
    </row>
    <row r="71" spans="1:10" x14ac:dyDescent="0.25">
      <c r="A71" s="17">
        <v>1</v>
      </c>
      <c r="B71" s="17">
        <v>1</v>
      </c>
      <c r="D71" s="1">
        <v>637</v>
      </c>
      <c r="E71" s="10" t="s">
        <v>205</v>
      </c>
      <c r="G71" s="1" t="s">
        <v>27</v>
      </c>
      <c r="H71" s="1">
        <v>1200</v>
      </c>
      <c r="I71" s="1">
        <v>1200</v>
      </c>
      <c r="J71" s="1">
        <v>1200</v>
      </c>
    </row>
    <row r="72" spans="1:10" x14ac:dyDescent="0.25">
      <c r="A72" s="17">
        <v>1</v>
      </c>
      <c r="B72" s="17">
        <v>1</v>
      </c>
      <c r="D72" s="1">
        <v>637</v>
      </c>
      <c r="E72" s="10" t="s">
        <v>206</v>
      </c>
      <c r="G72" s="1" t="s">
        <v>28</v>
      </c>
      <c r="H72" s="1">
        <v>2000</v>
      </c>
      <c r="I72" s="1">
        <v>3000</v>
      </c>
      <c r="J72" s="1">
        <v>1000</v>
      </c>
    </row>
    <row r="73" spans="1:10" x14ac:dyDescent="0.25">
      <c r="A73" s="17">
        <v>1</v>
      </c>
      <c r="B73" s="17">
        <v>1</v>
      </c>
      <c r="D73" s="1">
        <v>637</v>
      </c>
      <c r="E73" s="10" t="s">
        <v>212</v>
      </c>
      <c r="G73" s="1" t="s">
        <v>447</v>
      </c>
      <c r="H73" s="1">
        <v>1000</v>
      </c>
      <c r="I73" s="1">
        <v>1000</v>
      </c>
      <c r="J73" s="1">
        <v>1000</v>
      </c>
    </row>
    <row r="74" spans="1:10" x14ac:dyDescent="0.25">
      <c r="A74" s="17">
        <v>1</v>
      </c>
      <c r="B74" s="17">
        <v>1</v>
      </c>
      <c r="D74" s="1">
        <v>637</v>
      </c>
      <c r="E74" s="10" t="s">
        <v>213</v>
      </c>
      <c r="G74" s="1" t="s">
        <v>29</v>
      </c>
      <c r="H74" s="1">
        <v>6000</v>
      </c>
      <c r="I74" s="1">
        <v>9500</v>
      </c>
      <c r="J74" s="1">
        <v>6000</v>
      </c>
    </row>
    <row r="75" spans="1:10" x14ac:dyDescent="0.25">
      <c r="A75" s="17">
        <v>1</v>
      </c>
      <c r="B75" s="17">
        <v>1</v>
      </c>
      <c r="D75" s="1">
        <v>637</v>
      </c>
      <c r="E75" s="10" t="s">
        <v>214</v>
      </c>
      <c r="G75" s="1" t="s">
        <v>30</v>
      </c>
      <c r="H75" s="1">
        <v>500</v>
      </c>
      <c r="I75" s="1">
        <v>500</v>
      </c>
      <c r="J75" s="1">
        <v>500</v>
      </c>
    </row>
    <row r="76" spans="1:10" x14ac:dyDescent="0.25">
      <c r="A76" s="17">
        <v>1</v>
      </c>
      <c r="B76" s="17">
        <v>1</v>
      </c>
      <c r="D76" s="1">
        <v>637</v>
      </c>
      <c r="E76" s="10" t="s">
        <v>215</v>
      </c>
      <c r="G76" s="1" t="s">
        <v>31</v>
      </c>
      <c r="H76" s="1">
        <v>8000</v>
      </c>
      <c r="I76" s="1">
        <v>8000</v>
      </c>
      <c r="J76" s="1">
        <v>8000</v>
      </c>
    </row>
    <row r="77" spans="1:10" x14ac:dyDescent="0.25">
      <c r="A77" s="17">
        <v>1</v>
      </c>
      <c r="B77" s="17">
        <v>1</v>
      </c>
      <c r="D77" s="1">
        <v>637</v>
      </c>
      <c r="E77" s="10" t="s">
        <v>216</v>
      </c>
      <c r="G77" s="1" t="s">
        <v>375</v>
      </c>
      <c r="H77" s="1">
        <v>4400</v>
      </c>
      <c r="I77" s="1">
        <v>4400</v>
      </c>
      <c r="J77" s="1">
        <v>4400</v>
      </c>
    </row>
    <row r="78" spans="1:10" x14ac:dyDescent="0.25">
      <c r="A78" s="17">
        <v>1</v>
      </c>
      <c r="B78" s="17">
        <v>1</v>
      </c>
      <c r="D78" s="1">
        <v>637</v>
      </c>
      <c r="E78" s="10" t="s">
        <v>210</v>
      </c>
      <c r="G78" s="1" t="s">
        <v>32</v>
      </c>
      <c r="H78" s="1">
        <v>1050</v>
      </c>
      <c r="I78" s="1">
        <v>1050</v>
      </c>
      <c r="J78" s="1">
        <v>1050</v>
      </c>
    </row>
    <row r="79" spans="1:10" x14ac:dyDescent="0.25">
      <c r="A79" s="17">
        <v>1</v>
      </c>
      <c r="B79" s="17">
        <v>1</v>
      </c>
      <c r="D79" s="1">
        <v>637</v>
      </c>
      <c r="E79" s="10" t="s">
        <v>217</v>
      </c>
      <c r="G79" s="1" t="s">
        <v>33</v>
      </c>
      <c r="H79" s="1">
        <v>0</v>
      </c>
      <c r="I79" s="1">
        <v>0</v>
      </c>
      <c r="J79" s="1">
        <v>0</v>
      </c>
    </row>
    <row r="80" spans="1:10" x14ac:dyDescent="0.25">
      <c r="A80" s="17">
        <v>1</v>
      </c>
      <c r="B80" s="17">
        <v>1</v>
      </c>
      <c r="D80" s="1">
        <v>637</v>
      </c>
      <c r="E80" s="10" t="s">
        <v>218</v>
      </c>
      <c r="G80" s="1" t="s">
        <v>34</v>
      </c>
      <c r="H80" s="1">
        <v>10000</v>
      </c>
      <c r="I80" s="1">
        <v>10000</v>
      </c>
      <c r="J80" s="1">
        <v>10000</v>
      </c>
    </row>
    <row r="81" spans="1:10" x14ac:dyDescent="0.25">
      <c r="A81" s="17">
        <v>1</v>
      </c>
      <c r="B81" s="17">
        <v>1</v>
      </c>
      <c r="D81" s="1">
        <v>637</v>
      </c>
      <c r="E81" s="10" t="s">
        <v>219</v>
      </c>
      <c r="G81" s="1" t="s">
        <v>35</v>
      </c>
      <c r="H81" s="1">
        <v>300</v>
      </c>
      <c r="I81" s="1">
        <v>300</v>
      </c>
      <c r="J81" s="1">
        <v>300</v>
      </c>
    </row>
    <row r="82" spans="1:10" x14ac:dyDescent="0.25">
      <c r="A82" s="17">
        <v>1</v>
      </c>
      <c r="B82" s="17">
        <v>1</v>
      </c>
      <c r="D82" s="1">
        <v>642</v>
      </c>
      <c r="E82" s="10" t="s">
        <v>206</v>
      </c>
      <c r="G82" s="1" t="s">
        <v>36</v>
      </c>
      <c r="H82" s="1"/>
      <c r="I82" s="1"/>
      <c r="J82" s="1"/>
    </row>
    <row r="83" spans="1:10" x14ac:dyDescent="0.25">
      <c r="A83" s="17">
        <v>1</v>
      </c>
      <c r="B83" s="17">
        <v>1</v>
      </c>
      <c r="D83" s="1">
        <v>642</v>
      </c>
      <c r="E83" s="10" t="s">
        <v>214</v>
      </c>
      <c r="G83" s="1" t="s">
        <v>37</v>
      </c>
      <c r="H83" s="1"/>
      <c r="I83" s="1"/>
      <c r="J83" s="1"/>
    </row>
    <row r="84" spans="1:10" x14ac:dyDescent="0.25">
      <c r="A84" s="17">
        <v>1</v>
      </c>
      <c r="B84" s="17">
        <v>1</v>
      </c>
      <c r="D84" s="1">
        <v>635</v>
      </c>
      <c r="E84" s="10" t="s">
        <v>205</v>
      </c>
      <c r="G84" s="1" t="s">
        <v>38</v>
      </c>
      <c r="H84" s="1"/>
      <c r="I84" s="1"/>
      <c r="J84" s="1"/>
    </row>
    <row r="85" spans="1:10" x14ac:dyDescent="0.25">
      <c r="A85" s="17">
        <v>1</v>
      </c>
      <c r="B85" s="17">
        <v>1</v>
      </c>
      <c r="D85" s="1">
        <v>632</v>
      </c>
      <c r="E85" s="10" t="s">
        <v>202</v>
      </c>
      <c r="G85" s="1" t="s">
        <v>39</v>
      </c>
      <c r="H85" s="1">
        <v>2900</v>
      </c>
      <c r="I85" s="1">
        <v>2900</v>
      </c>
      <c r="J85" s="1">
        <v>2900</v>
      </c>
    </row>
    <row r="86" spans="1:10" x14ac:dyDescent="0.25">
      <c r="A86" s="17">
        <v>1</v>
      </c>
      <c r="B86" s="17">
        <v>1</v>
      </c>
      <c r="D86" s="1">
        <v>632</v>
      </c>
      <c r="E86" s="10" t="s">
        <v>204</v>
      </c>
      <c r="G86" s="1" t="s">
        <v>40</v>
      </c>
      <c r="H86" s="1">
        <v>1350</v>
      </c>
      <c r="I86" s="1">
        <v>1350</v>
      </c>
      <c r="J86" s="1">
        <v>1350</v>
      </c>
    </row>
    <row r="87" spans="1:10" x14ac:dyDescent="0.25">
      <c r="A87" s="17">
        <v>1</v>
      </c>
      <c r="B87" s="17">
        <v>1</v>
      </c>
      <c r="D87" s="1">
        <v>633</v>
      </c>
      <c r="E87" s="10" t="s">
        <v>205</v>
      </c>
      <c r="G87" s="1" t="s">
        <v>378</v>
      </c>
      <c r="H87" s="1">
        <v>900</v>
      </c>
      <c r="I87" s="1">
        <v>900</v>
      </c>
      <c r="J87" s="1">
        <v>900</v>
      </c>
    </row>
    <row r="88" spans="1:10" x14ac:dyDescent="0.25">
      <c r="A88" s="17">
        <v>1</v>
      </c>
      <c r="B88" s="17">
        <v>1</v>
      </c>
      <c r="D88" s="1">
        <v>633</v>
      </c>
      <c r="E88" s="10" t="s">
        <v>212</v>
      </c>
      <c r="G88" s="1" t="s">
        <v>41</v>
      </c>
      <c r="H88" s="1">
        <v>2500</v>
      </c>
      <c r="I88" s="1">
        <v>2500</v>
      </c>
      <c r="J88" s="1">
        <v>2500</v>
      </c>
    </row>
    <row r="89" spans="1:10" x14ac:dyDescent="0.25">
      <c r="A89" s="17">
        <v>1</v>
      </c>
      <c r="B89" s="17">
        <v>1</v>
      </c>
      <c r="D89" s="1">
        <v>634</v>
      </c>
      <c r="E89" s="10" t="s">
        <v>203</v>
      </c>
      <c r="G89" s="1" t="s">
        <v>372</v>
      </c>
      <c r="H89" s="1">
        <v>2500</v>
      </c>
      <c r="I89" s="1">
        <v>2500</v>
      </c>
      <c r="J89" s="1">
        <v>2500</v>
      </c>
    </row>
    <row r="90" spans="1:10" x14ac:dyDescent="0.25">
      <c r="A90" s="17">
        <v>1</v>
      </c>
      <c r="B90" s="17">
        <v>1</v>
      </c>
      <c r="D90" s="1">
        <v>633</v>
      </c>
      <c r="E90" s="10" t="s">
        <v>446</v>
      </c>
      <c r="G90" s="1" t="s">
        <v>392</v>
      </c>
      <c r="H90" s="1">
        <v>500</v>
      </c>
      <c r="I90" s="1">
        <v>500</v>
      </c>
      <c r="J90" s="1">
        <v>500</v>
      </c>
    </row>
    <row r="91" spans="1:10" x14ac:dyDescent="0.25">
      <c r="A91" s="17">
        <v>1</v>
      </c>
      <c r="B91" s="17">
        <v>1</v>
      </c>
      <c r="D91" s="1">
        <v>637</v>
      </c>
      <c r="E91" s="10" t="s">
        <v>205</v>
      </c>
      <c r="G91" s="1" t="s">
        <v>42</v>
      </c>
      <c r="H91" s="1">
        <v>30</v>
      </c>
      <c r="I91" s="1">
        <v>30</v>
      </c>
      <c r="J91" s="1">
        <v>30</v>
      </c>
    </row>
    <row r="92" spans="1:10" x14ac:dyDescent="0.25">
      <c r="A92" s="17">
        <v>1</v>
      </c>
      <c r="B92" s="17">
        <v>1</v>
      </c>
      <c r="D92" s="1">
        <v>637</v>
      </c>
      <c r="E92" s="10" t="s">
        <v>206</v>
      </c>
      <c r="G92" s="1" t="s">
        <v>481</v>
      </c>
      <c r="H92" s="1">
        <v>500</v>
      </c>
      <c r="I92" s="1">
        <v>500</v>
      </c>
      <c r="J92" s="1">
        <v>500</v>
      </c>
    </row>
    <row r="93" spans="1:10" x14ac:dyDescent="0.25">
      <c r="A93" s="17">
        <v>1</v>
      </c>
      <c r="B93" s="17">
        <v>1</v>
      </c>
      <c r="D93" s="1">
        <v>637</v>
      </c>
      <c r="E93" s="10" t="s">
        <v>213</v>
      </c>
      <c r="G93" s="1" t="s">
        <v>43</v>
      </c>
      <c r="H93" s="1"/>
      <c r="I93" s="1">
        <v>5500</v>
      </c>
      <c r="J93" s="1"/>
    </row>
    <row r="94" spans="1:10" x14ac:dyDescent="0.25">
      <c r="A94" s="17">
        <v>1</v>
      </c>
      <c r="B94" s="17">
        <v>1</v>
      </c>
      <c r="D94" s="1">
        <v>637</v>
      </c>
      <c r="E94" s="10" t="s">
        <v>214</v>
      </c>
      <c r="G94" s="1" t="s">
        <v>44</v>
      </c>
      <c r="H94" s="1">
        <v>330</v>
      </c>
      <c r="I94" s="1">
        <v>330</v>
      </c>
      <c r="J94" s="1">
        <v>330</v>
      </c>
    </row>
    <row r="95" spans="1:10" x14ac:dyDescent="0.25">
      <c r="A95" s="17">
        <v>1</v>
      </c>
      <c r="B95" s="17">
        <v>1</v>
      </c>
      <c r="D95" s="1">
        <v>637</v>
      </c>
      <c r="E95" s="10" t="s">
        <v>219</v>
      </c>
      <c r="G95" s="1" t="s">
        <v>45</v>
      </c>
      <c r="H95" s="1">
        <v>200</v>
      </c>
      <c r="I95" s="1">
        <v>200</v>
      </c>
      <c r="J95" s="1">
        <v>200</v>
      </c>
    </row>
    <row r="96" spans="1:10" x14ac:dyDescent="0.25">
      <c r="A96" s="17">
        <v>1</v>
      </c>
      <c r="B96" s="17">
        <v>1</v>
      </c>
      <c r="D96" s="1">
        <v>632</v>
      </c>
      <c r="E96" s="10" t="s">
        <v>202</v>
      </c>
      <c r="G96" s="1" t="s">
        <v>46</v>
      </c>
      <c r="H96" s="1">
        <v>4400</v>
      </c>
      <c r="I96" s="1">
        <v>4400</v>
      </c>
      <c r="J96" s="1">
        <v>4400</v>
      </c>
    </row>
    <row r="97" spans="1:10" x14ac:dyDescent="0.25">
      <c r="A97" s="17">
        <v>1</v>
      </c>
      <c r="B97" s="17">
        <v>1</v>
      </c>
      <c r="D97" s="1">
        <v>632</v>
      </c>
      <c r="E97" s="10" t="s">
        <v>204</v>
      </c>
      <c r="G97" s="1" t="s">
        <v>47</v>
      </c>
      <c r="H97" s="1">
        <v>100</v>
      </c>
      <c r="I97" s="1">
        <v>100</v>
      </c>
      <c r="J97" s="1">
        <v>100</v>
      </c>
    </row>
    <row r="98" spans="1:10" x14ac:dyDescent="0.25">
      <c r="A98" s="17">
        <v>1</v>
      </c>
      <c r="B98" s="17">
        <v>1</v>
      </c>
      <c r="D98" s="1">
        <v>633</v>
      </c>
      <c r="E98" s="10" t="s">
        <v>212</v>
      </c>
      <c r="G98" s="1" t="s">
        <v>48</v>
      </c>
      <c r="H98" s="1">
        <v>1150</v>
      </c>
      <c r="I98" s="1">
        <v>1150</v>
      </c>
      <c r="J98" s="1">
        <v>1150</v>
      </c>
    </row>
    <row r="99" spans="1:10" x14ac:dyDescent="0.25">
      <c r="A99" s="17">
        <v>1</v>
      </c>
      <c r="B99" s="17">
        <v>1</v>
      </c>
      <c r="D99" s="1">
        <v>632</v>
      </c>
      <c r="E99" s="10" t="s">
        <v>204</v>
      </c>
      <c r="G99" s="1" t="s">
        <v>49</v>
      </c>
      <c r="H99" s="1">
        <v>1000</v>
      </c>
      <c r="I99" s="1">
        <v>1000</v>
      </c>
      <c r="J99" s="1">
        <v>1000</v>
      </c>
    </row>
    <row r="100" spans="1:10" x14ac:dyDescent="0.25">
      <c r="A100" s="17">
        <v>1</v>
      </c>
      <c r="B100" s="17">
        <v>1</v>
      </c>
      <c r="D100" s="1">
        <v>633</v>
      </c>
      <c r="E100" s="10" t="s">
        <v>212</v>
      </c>
      <c r="G100" s="1" t="s">
        <v>50</v>
      </c>
      <c r="H100" s="1">
        <v>200</v>
      </c>
      <c r="I100" s="1">
        <v>200</v>
      </c>
      <c r="J100" s="1">
        <v>200</v>
      </c>
    </row>
    <row r="101" spans="1:10" x14ac:dyDescent="0.25">
      <c r="A101" s="17">
        <v>1</v>
      </c>
      <c r="B101" s="17">
        <v>1</v>
      </c>
      <c r="D101" s="1">
        <v>633</v>
      </c>
      <c r="E101" s="10" t="s">
        <v>212</v>
      </c>
      <c r="G101" s="1" t="s">
        <v>51</v>
      </c>
      <c r="H101" s="1">
        <v>550</v>
      </c>
      <c r="I101" s="1">
        <v>550</v>
      </c>
      <c r="J101" s="1">
        <v>550</v>
      </c>
    </row>
    <row r="102" spans="1:10" x14ac:dyDescent="0.25">
      <c r="A102" s="17">
        <v>1</v>
      </c>
      <c r="B102" s="17">
        <v>1</v>
      </c>
      <c r="D102" s="1">
        <v>633</v>
      </c>
      <c r="E102" s="10" t="s">
        <v>212</v>
      </c>
      <c r="G102" s="1" t="s">
        <v>470</v>
      </c>
      <c r="H102" s="1">
        <v>0</v>
      </c>
      <c r="I102" s="1">
        <v>0</v>
      </c>
      <c r="J102" s="1">
        <v>0</v>
      </c>
    </row>
    <row r="103" spans="1:10" x14ac:dyDescent="0.25">
      <c r="A103" s="17">
        <v>1</v>
      </c>
      <c r="B103" s="17">
        <v>1</v>
      </c>
      <c r="D103" s="1">
        <v>633</v>
      </c>
      <c r="E103" s="10" t="s">
        <v>212</v>
      </c>
      <c r="G103" s="1" t="s">
        <v>457</v>
      </c>
      <c r="H103" s="1">
        <v>0</v>
      </c>
      <c r="I103" s="1">
        <v>0</v>
      </c>
      <c r="J103" s="1">
        <v>0</v>
      </c>
    </row>
    <row r="104" spans="1:10" x14ac:dyDescent="0.25">
      <c r="A104" s="17">
        <v>1</v>
      </c>
      <c r="B104" s="17">
        <v>1</v>
      </c>
      <c r="D104" s="1"/>
      <c r="E104" s="10"/>
      <c r="G104" s="2" t="s">
        <v>52</v>
      </c>
      <c r="H104" s="97">
        <f>SUM(H41:H103)</f>
        <v>282315</v>
      </c>
      <c r="I104" s="97">
        <f>SUM(I41:I103)</f>
        <v>292265</v>
      </c>
      <c r="J104" s="97">
        <f>SUM(J41:J103)</f>
        <v>281315</v>
      </c>
    </row>
    <row r="105" spans="1:10" x14ac:dyDescent="0.25">
      <c r="A105" s="17">
        <v>1</v>
      </c>
      <c r="B105" s="17">
        <v>1</v>
      </c>
      <c r="D105" s="1">
        <v>637</v>
      </c>
      <c r="E105" s="10" t="s">
        <v>215</v>
      </c>
      <c r="G105" s="1" t="s">
        <v>53</v>
      </c>
      <c r="H105" s="108">
        <v>0</v>
      </c>
      <c r="I105" s="108">
        <v>0</v>
      </c>
      <c r="J105" s="108">
        <v>0</v>
      </c>
    </row>
    <row r="106" spans="1:10" x14ac:dyDescent="0.25">
      <c r="A106" s="17">
        <v>1</v>
      </c>
      <c r="B106" s="17">
        <v>1</v>
      </c>
      <c r="D106" s="1">
        <v>642</v>
      </c>
      <c r="E106" s="10" t="s">
        <v>215</v>
      </c>
      <c r="G106" s="1" t="s">
        <v>54</v>
      </c>
      <c r="H106" s="108">
        <v>0</v>
      </c>
      <c r="I106" s="108">
        <v>0</v>
      </c>
      <c r="J106" s="108">
        <v>0</v>
      </c>
    </row>
    <row r="107" spans="1:10" x14ac:dyDescent="0.25">
      <c r="A107" s="17">
        <v>1</v>
      </c>
      <c r="B107" s="17">
        <v>1</v>
      </c>
      <c r="D107" s="1"/>
      <c r="E107" s="10"/>
      <c r="G107" s="2" t="s">
        <v>77</v>
      </c>
      <c r="H107" s="97">
        <f t="shared" ref="H107" si="11">SUM(H105:H106)</f>
        <v>0</v>
      </c>
      <c r="I107" s="97">
        <f t="shared" ref="I107:J107" si="12">SUM(I105:I106)</f>
        <v>0</v>
      </c>
      <c r="J107" s="97">
        <f t="shared" si="12"/>
        <v>0</v>
      </c>
    </row>
    <row r="108" spans="1:10" x14ac:dyDescent="0.25">
      <c r="A108" s="17">
        <v>1</v>
      </c>
      <c r="B108" s="17">
        <v>2</v>
      </c>
      <c r="D108" s="1">
        <v>642</v>
      </c>
      <c r="E108" s="10" t="s">
        <v>212</v>
      </c>
      <c r="G108" s="1" t="s">
        <v>55</v>
      </c>
      <c r="H108" s="1">
        <v>2100</v>
      </c>
      <c r="I108" s="1">
        <v>2100</v>
      </c>
      <c r="J108" s="1">
        <v>2100</v>
      </c>
    </row>
    <row r="109" spans="1:10" x14ac:dyDescent="0.25">
      <c r="A109" s="17">
        <v>1</v>
      </c>
      <c r="B109" s="17">
        <v>2</v>
      </c>
      <c r="D109" s="1"/>
      <c r="E109" s="10"/>
      <c r="G109" s="2" t="s">
        <v>56</v>
      </c>
      <c r="H109" s="97">
        <f t="shared" ref="H109" si="13">SUM(H108)</f>
        <v>2100</v>
      </c>
      <c r="I109" s="97">
        <f t="shared" ref="I109:J109" si="14">SUM(I108)</f>
        <v>2100</v>
      </c>
      <c r="J109" s="97">
        <f t="shared" si="14"/>
        <v>2100</v>
      </c>
    </row>
    <row r="110" spans="1:10" x14ac:dyDescent="0.25">
      <c r="A110" s="17">
        <v>1</v>
      </c>
      <c r="B110" s="17">
        <v>3</v>
      </c>
      <c r="D110" s="1">
        <v>637</v>
      </c>
      <c r="E110" s="10" t="s">
        <v>204</v>
      </c>
      <c r="G110" s="1" t="s">
        <v>57</v>
      </c>
      <c r="H110" s="1">
        <v>100</v>
      </c>
      <c r="I110" s="1">
        <v>100</v>
      </c>
      <c r="J110" s="1">
        <v>100</v>
      </c>
    </row>
    <row r="111" spans="1:10" x14ac:dyDescent="0.25">
      <c r="A111" s="17">
        <v>1</v>
      </c>
      <c r="B111" s="17">
        <v>3</v>
      </c>
      <c r="D111" s="1"/>
      <c r="E111" s="10"/>
      <c r="G111" s="3" t="s">
        <v>58</v>
      </c>
      <c r="H111" s="97">
        <f t="shared" ref="H111" si="15">SUM(H110)</f>
        <v>100</v>
      </c>
      <c r="I111" s="97">
        <f t="shared" ref="I111:J111" si="16">SUM(I110)</f>
        <v>100</v>
      </c>
      <c r="J111" s="97">
        <f t="shared" si="16"/>
        <v>100</v>
      </c>
    </row>
    <row r="112" spans="1:10" x14ac:dyDescent="0.25">
      <c r="A112" s="17">
        <v>1</v>
      </c>
      <c r="B112" s="17">
        <v>4</v>
      </c>
      <c r="D112" s="1">
        <v>611</v>
      </c>
      <c r="E112" s="10"/>
      <c r="G112" s="1" t="s">
        <v>59</v>
      </c>
      <c r="H112" s="108">
        <v>800</v>
      </c>
      <c r="I112" s="108">
        <v>800</v>
      </c>
      <c r="J112" s="108">
        <v>800</v>
      </c>
    </row>
    <row r="113" spans="1:10" x14ac:dyDescent="0.25">
      <c r="A113" s="17">
        <v>1</v>
      </c>
      <c r="B113" s="17">
        <v>4</v>
      </c>
      <c r="D113" s="1"/>
      <c r="E113" s="10"/>
      <c r="G113" s="3" t="s">
        <v>60</v>
      </c>
      <c r="H113" s="97">
        <f t="shared" ref="H113" si="17">SUM(H112)</f>
        <v>800</v>
      </c>
      <c r="I113" s="97">
        <f t="shared" ref="I113:J113" si="18">SUM(I112)</f>
        <v>800</v>
      </c>
      <c r="J113" s="97">
        <f t="shared" si="18"/>
        <v>800</v>
      </c>
    </row>
    <row r="114" spans="1:10" x14ac:dyDescent="0.25">
      <c r="A114" s="17">
        <v>1</v>
      </c>
      <c r="B114" s="17">
        <v>5</v>
      </c>
      <c r="D114" s="1">
        <v>637</v>
      </c>
      <c r="E114" s="10" t="s">
        <v>206</v>
      </c>
      <c r="G114" s="1" t="s">
        <v>61</v>
      </c>
      <c r="H114" s="108">
        <v>1900</v>
      </c>
      <c r="I114" s="108">
        <v>1900</v>
      </c>
      <c r="J114" s="108">
        <v>1900</v>
      </c>
    </row>
    <row r="115" spans="1:10" x14ac:dyDescent="0.25">
      <c r="A115" s="17">
        <v>1</v>
      </c>
      <c r="B115" s="17">
        <v>5</v>
      </c>
      <c r="D115" s="1"/>
      <c r="E115" s="10"/>
      <c r="G115" s="3" t="s">
        <v>62</v>
      </c>
      <c r="H115" s="97">
        <f t="shared" ref="H115" si="19">SUM(H114)</f>
        <v>1900</v>
      </c>
      <c r="I115" s="97">
        <f t="shared" ref="I115:J115" si="20">SUM(I114)</f>
        <v>1900</v>
      </c>
      <c r="J115" s="97">
        <f t="shared" si="20"/>
        <v>1900</v>
      </c>
    </row>
    <row r="116" spans="1:10" x14ac:dyDescent="0.25">
      <c r="A116" s="17">
        <v>1</v>
      </c>
      <c r="B116" s="17">
        <v>6</v>
      </c>
      <c r="D116" s="1">
        <v>637</v>
      </c>
      <c r="E116" s="10" t="s">
        <v>217</v>
      </c>
      <c r="G116" s="1" t="s">
        <v>63</v>
      </c>
      <c r="H116" s="108">
        <v>3000</v>
      </c>
      <c r="I116" s="108">
        <v>3000</v>
      </c>
      <c r="J116" s="108">
        <v>3000</v>
      </c>
    </row>
    <row r="117" spans="1:10" x14ac:dyDescent="0.25">
      <c r="A117" s="17">
        <v>1</v>
      </c>
      <c r="B117" s="17">
        <v>6</v>
      </c>
      <c r="D117" s="1"/>
      <c r="E117" s="10"/>
      <c r="G117" s="3" t="s">
        <v>64</v>
      </c>
      <c r="H117" s="97">
        <f t="shared" ref="H117" si="21">SUM(H116)</f>
        <v>3000</v>
      </c>
      <c r="I117" s="97">
        <f t="shared" ref="I117:J117" si="22">SUM(I116)</f>
        <v>3000</v>
      </c>
      <c r="J117" s="97">
        <f t="shared" si="22"/>
        <v>3000</v>
      </c>
    </row>
    <row r="118" spans="1:10" x14ac:dyDescent="0.25">
      <c r="A118" s="17"/>
      <c r="B118" s="17"/>
      <c r="D118" s="1"/>
      <c r="E118" s="10"/>
      <c r="G118" s="4" t="s">
        <v>65</v>
      </c>
      <c r="H118" s="98">
        <f>H20+H22+H27+H29+H37+H40+H104+H107+H109+H111+H113+H115+H117</f>
        <v>290654</v>
      </c>
      <c r="I118" s="98">
        <f>I20+I22+I27+I29+I37+I40+I104+I107+I109+I111+I113+I115+I117</f>
        <v>300604</v>
      </c>
      <c r="J118" s="98">
        <f>J20+J22+J27+J29+J37+J40+J104+J107+J109+J111+J113+J115+J117</f>
        <v>291140</v>
      </c>
    </row>
    <row r="119" spans="1:10" x14ac:dyDescent="0.25">
      <c r="A119" s="17">
        <v>10</v>
      </c>
      <c r="B119" s="17">
        <v>1</v>
      </c>
      <c r="D119" s="1">
        <v>632</v>
      </c>
      <c r="E119" s="10" t="s">
        <v>203</v>
      </c>
      <c r="G119" s="1" t="s">
        <v>401</v>
      </c>
      <c r="H119" s="1">
        <v>200</v>
      </c>
      <c r="I119" s="1">
        <v>200</v>
      </c>
      <c r="J119" s="1">
        <v>200</v>
      </c>
    </row>
    <row r="120" spans="1:10" x14ac:dyDescent="0.25">
      <c r="A120" s="17">
        <v>10</v>
      </c>
      <c r="B120" s="17">
        <v>1</v>
      </c>
      <c r="D120" s="1">
        <v>633</v>
      </c>
      <c r="E120" s="10" t="s">
        <v>212</v>
      </c>
      <c r="G120" s="1" t="s">
        <v>66</v>
      </c>
      <c r="H120" s="1">
        <v>8100</v>
      </c>
      <c r="I120" s="1">
        <v>8100</v>
      </c>
      <c r="J120" s="1">
        <v>8100</v>
      </c>
    </row>
    <row r="121" spans="1:10" x14ac:dyDescent="0.25">
      <c r="A121" s="17">
        <v>10</v>
      </c>
      <c r="B121" s="17">
        <v>1</v>
      </c>
      <c r="D121" s="1">
        <v>635</v>
      </c>
      <c r="E121" s="10" t="s">
        <v>212</v>
      </c>
      <c r="G121" s="1" t="s">
        <v>227</v>
      </c>
      <c r="H121" s="1">
        <v>200</v>
      </c>
      <c r="I121" s="1">
        <v>200</v>
      </c>
      <c r="J121" s="1">
        <v>200</v>
      </c>
    </row>
    <row r="122" spans="1:10" x14ac:dyDescent="0.25">
      <c r="A122" s="17">
        <v>10</v>
      </c>
      <c r="B122" s="17">
        <v>1</v>
      </c>
      <c r="D122" s="1">
        <v>632</v>
      </c>
      <c r="E122" s="10" t="s">
        <v>202</v>
      </c>
      <c r="G122" s="1" t="s">
        <v>67</v>
      </c>
      <c r="H122" s="1">
        <v>600</v>
      </c>
      <c r="I122" s="1">
        <v>600</v>
      </c>
      <c r="J122" s="1">
        <v>600</v>
      </c>
    </row>
    <row r="123" spans="1:10" x14ac:dyDescent="0.25">
      <c r="A123" s="17">
        <v>10</v>
      </c>
      <c r="B123" s="17">
        <v>1</v>
      </c>
      <c r="D123" s="1">
        <v>632</v>
      </c>
      <c r="E123" s="10" t="s">
        <v>203</v>
      </c>
      <c r="G123" s="1" t="s">
        <v>68</v>
      </c>
      <c r="H123" s="1">
        <v>1600</v>
      </c>
      <c r="I123" s="1">
        <v>1600</v>
      </c>
      <c r="J123" s="1">
        <v>1600</v>
      </c>
    </row>
    <row r="124" spans="1:10" x14ac:dyDescent="0.25">
      <c r="A124" s="17">
        <v>10</v>
      </c>
      <c r="B124" s="17">
        <v>1</v>
      </c>
      <c r="D124" s="1">
        <v>632</v>
      </c>
      <c r="E124" s="10" t="s">
        <v>202</v>
      </c>
      <c r="G124" s="1" t="s">
        <v>69</v>
      </c>
      <c r="H124" s="1">
        <v>400</v>
      </c>
      <c r="I124" s="1">
        <v>400</v>
      </c>
      <c r="J124" s="1">
        <v>400</v>
      </c>
    </row>
    <row r="125" spans="1:10" x14ac:dyDescent="0.25">
      <c r="A125" s="17">
        <v>10</v>
      </c>
      <c r="B125" s="17">
        <v>1</v>
      </c>
      <c r="D125" s="1">
        <v>632</v>
      </c>
      <c r="E125" s="10" t="s">
        <v>203</v>
      </c>
      <c r="G125" s="1" t="s">
        <v>70</v>
      </c>
      <c r="H125" s="1">
        <v>1500</v>
      </c>
      <c r="I125" s="1">
        <v>1500</v>
      </c>
      <c r="J125" s="1">
        <v>1500</v>
      </c>
    </row>
    <row r="126" spans="1:10" x14ac:dyDescent="0.25">
      <c r="A126" s="17">
        <v>10</v>
      </c>
      <c r="B126" s="17">
        <v>1</v>
      </c>
      <c r="D126" s="1">
        <v>632</v>
      </c>
      <c r="E126" s="10" t="s">
        <v>202</v>
      </c>
      <c r="G126" s="1" t="s">
        <v>71</v>
      </c>
      <c r="H126" s="1">
        <v>200</v>
      </c>
      <c r="I126" s="1">
        <v>200</v>
      </c>
      <c r="J126" s="1">
        <v>200</v>
      </c>
    </row>
    <row r="127" spans="1:10" x14ac:dyDescent="0.25">
      <c r="A127" s="17">
        <v>10</v>
      </c>
      <c r="B127" s="17">
        <v>1</v>
      </c>
      <c r="D127" s="1">
        <v>632</v>
      </c>
      <c r="E127" s="10" t="s">
        <v>203</v>
      </c>
      <c r="G127" s="1" t="s">
        <v>72</v>
      </c>
      <c r="H127" s="1">
        <v>1400</v>
      </c>
      <c r="I127" s="1">
        <v>1400</v>
      </c>
      <c r="J127" s="1">
        <v>1400</v>
      </c>
    </row>
    <row r="128" spans="1:10" x14ac:dyDescent="0.25">
      <c r="A128" s="17">
        <v>10</v>
      </c>
      <c r="B128" s="17">
        <v>1</v>
      </c>
      <c r="D128" s="1">
        <v>632</v>
      </c>
      <c r="E128" s="10" t="s">
        <v>202</v>
      </c>
      <c r="G128" s="1" t="s">
        <v>73</v>
      </c>
      <c r="H128" s="1">
        <v>300</v>
      </c>
      <c r="I128" s="1">
        <v>300</v>
      </c>
      <c r="J128" s="1">
        <v>300</v>
      </c>
    </row>
    <row r="129" spans="1:10" x14ac:dyDescent="0.25">
      <c r="A129" s="17">
        <v>10</v>
      </c>
      <c r="B129" s="17">
        <v>1</v>
      </c>
      <c r="D129" s="1">
        <v>632</v>
      </c>
      <c r="E129" s="10" t="s">
        <v>203</v>
      </c>
      <c r="G129" s="1" t="s">
        <v>74</v>
      </c>
      <c r="H129" s="1">
        <v>2000</v>
      </c>
      <c r="I129" s="1">
        <v>2000</v>
      </c>
      <c r="J129" s="1">
        <v>2000</v>
      </c>
    </row>
    <row r="130" spans="1:10" x14ac:dyDescent="0.25">
      <c r="A130" s="17">
        <v>10</v>
      </c>
      <c r="B130" s="17">
        <v>1</v>
      </c>
      <c r="D130" s="1">
        <v>632</v>
      </c>
      <c r="E130" s="10" t="s">
        <v>202</v>
      </c>
      <c r="G130" s="1" t="s">
        <v>75</v>
      </c>
      <c r="H130" s="1">
        <v>150</v>
      </c>
      <c r="I130" s="1">
        <v>150</v>
      </c>
      <c r="J130" s="1">
        <v>150</v>
      </c>
    </row>
    <row r="131" spans="1:10" x14ac:dyDescent="0.25">
      <c r="A131" s="17">
        <v>10</v>
      </c>
      <c r="B131" s="17">
        <v>1</v>
      </c>
      <c r="D131" s="1">
        <v>632</v>
      </c>
      <c r="E131" s="10" t="s">
        <v>203</v>
      </c>
      <c r="G131" s="1" t="s">
        <v>76</v>
      </c>
      <c r="H131" s="1">
        <v>2000</v>
      </c>
      <c r="I131" s="1">
        <v>2000</v>
      </c>
      <c r="J131" s="1">
        <v>2000</v>
      </c>
    </row>
    <row r="132" spans="1:10" x14ac:dyDescent="0.25">
      <c r="A132" s="17">
        <v>10</v>
      </c>
      <c r="B132" s="17">
        <v>1</v>
      </c>
      <c r="D132" s="1"/>
      <c r="E132" s="10"/>
      <c r="G132" s="3" t="s">
        <v>223</v>
      </c>
      <c r="H132" s="97">
        <f t="shared" ref="H132" si="23">SUM(H119:H131)</f>
        <v>18650</v>
      </c>
      <c r="I132" s="97">
        <f t="shared" ref="I132:J132" si="24">SUM(I119:I131)</f>
        <v>18650</v>
      </c>
      <c r="J132" s="97">
        <f t="shared" si="24"/>
        <v>18650</v>
      </c>
    </row>
    <row r="133" spans="1:10" x14ac:dyDescent="0.25">
      <c r="A133" s="17">
        <v>10</v>
      </c>
      <c r="B133" s="17">
        <v>2</v>
      </c>
      <c r="D133" s="1">
        <v>651</v>
      </c>
      <c r="E133" s="10" t="s">
        <v>203</v>
      </c>
      <c r="G133" s="1" t="s">
        <v>78</v>
      </c>
      <c r="H133" s="108">
        <v>18124</v>
      </c>
      <c r="I133" s="108">
        <v>18124</v>
      </c>
      <c r="J133" s="108">
        <v>18124</v>
      </c>
    </row>
    <row r="134" spans="1:10" x14ac:dyDescent="0.25">
      <c r="A134" s="17">
        <v>10</v>
      </c>
      <c r="B134" s="17">
        <v>2</v>
      </c>
      <c r="D134" s="1"/>
      <c r="E134" s="10"/>
      <c r="G134" s="3" t="s">
        <v>224</v>
      </c>
      <c r="H134" s="97">
        <f t="shared" ref="H134" si="25">SUM(H133)</f>
        <v>18124</v>
      </c>
      <c r="I134" s="97">
        <f t="shared" ref="I134:J134" si="26">SUM(I133)</f>
        <v>18124</v>
      </c>
      <c r="J134" s="97">
        <f t="shared" si="26"/>
        <v>18124</v>
      </c>
    </row>
    <row r="135" spans="1:10" x14ac:dyDescent="0.25">
      <c r="A135" s="17">
        <v>10</v>
      </c>
      <c r="B135" s="17">
        <v>2</v>
      </c>
      <c r="D135" s="1">
        <v>821</v>
      </c>
      <c r="E135" s="10" t="s">
        <v>206</v>
      </c>
      <c r="G135" s="1" t="s">
        <v>79</v>
      </c>
      <c r="H135" s="108">
        <v>27916</v>
      </c>
      <c r="I135" s="108">
        <v>27916</v>
      </c>
      <c r="J135" s="108">
        <v>27916</v>
      </c>
    </row>
    <row r="136" spans="1:10" x14ac:dyDescent="0.25">
      <c r="A136" s="17">
        <v>10</v>
      </c>
      <c r="B136" s="17">
        <v>2</v>
      </c>
      <c r="D136" s="1">
        <v>821</v>
      </c>
      <c r="E136" s="10" t="s">
        <v>205</v>
      </c>
      <c r="G136" s="1" t="s">
        <v>498</v>
      </c>
      <c r="H136" s="108">
        <v>50000</v>
      </c>
      <c r="I136" s="108">
        <v>70000</v>
      </c>
      <c r="J136" s="108">
        <v>70000</v>
      </c>
    </row>
    <row r="137" spans="1:10" x14ac:dyDescent="0.25">
      <c r="A137" s="17">
        <v>10</v>
      </c>
      <c r="B137" s="17">
        <v>2</v>
      </c>
      <c r="D137" s="1">
        <v>821</v>
      </c>
      <c r="E137" s="10" t="s">
        <v>205</v>
      </c>
      <c r="G137" s="1" t="s">
        <v>499</v>
      </c>
      <c r="H137" s="108"/>
      <c r="I137" s="108"/>
      <c r="J137" s="108">
        <v>11641</v>
      </c>
    </row>
    <row r="138" spans="1:10" x14ac:dyDescent="0.25">
      <c r="A138" s="17">
        <v>10</v>
      </c>
      <c r="B138" s="17">
        <v>2</v>
      </c>
      <c r="D138" s="1"/>
      <c r="E138" s="10"/>
      <c r="G138" s="3" t="s">
        <v>225</v>
      </c>
      <c r="H138" s="97">
        <f>SUM(H135:H137)</f>
        <v>77916</v>
      </c>
      <c r="I138" s="97">
        <f>SUM(I135:I137)</f>
        <v>97916</v>
      </c>
      <c r="J138" s="97">
        <f>SUM(J135:J137)</f>
        <v>109557</v>
      </c>
    </row>
    <row r="139" spans="1:10" x14ac:dyDescent="0.25">
      <c r="A139" s="17">
        <v>10</v>
      </c>
      <c r="B139" s="17">
        <v>3</v>
      </c>
      <c r="D139" s="1">
        <v>637</v>
      </c>
      <c r="E139" s="10" t="s">
        <v>206</v>
      </c>
      <c r="G139" s="1" t="s">
        <v>80</v>
      </c>
      <c r="H139" s="108">
        <v>1000</v>
      </c>
      <c r="I139" s="108">
        <v>2000</v>
      </c>
      <c r="J139" s="108">
        <v>1000</v>
      </c>
    </row>
    <row r="140" spans="1:10" x14ac:dyDescent="0.25">
      <c r="A140" s="17">
        <v>10</v>
      </c>
      <c r="B140" s="17">
        <v>3</v>
      </c>
      <c r="D140" s="1"/>
      <c r="E140" s="10"/>
      <c r="G140" s="3" t="s">
        <v>226</v>
      </c>
      <c r="H140" s="97">
        <f t="shared" ref="H140" si="27">SUM(H139:H139)</f>
        <v>1000</v>
      </c>
      <c r="I140" s="97">
        <f t="shared" ref="I140:J140" si="28">SUM(I139:I139)</f>
        <v>2000</v>
      </c>
      <c r="J140" s="97">
        <f t="shared" si="28"/>
        <v>1000</v>
      </c>
    </row>
    <row r="141" spans="1:10" x14ac:dyDescent="0.25">
      <c r="A141" s="17">
        <v>10</v>
      </c>
      <c r="B141" s="17">
        <v>3</v>
      </c>
      <c r="D141" s="1">
        <v>711</v>
      </c>
      <c r="E141" s="10" t="s">
        <v>202</v>
      </c>
      <c r="G141" s="1" t="s">
        <v>81</v>
      </c>
      <c r="H141" s="1">
        <v>30180</v>
      </c>
      <c r="I141" s="1"/>
      <c r="J141" s="1"/>
    </row>
    <row r="142" spans="1:10" x14ac:dyDescent="0.25">
      <c r="A142" s="17">
        <v>10</v>
      </c>
      <c r="B142" s="17">
        <v>3</v>
      </c>
      <c r="D142" s="1">
        <v>716</v>
      </c>
      <c r="E142" s="10"/>
      <c r="G142" s="1" t="s">
        <v>492</v>
      </c>
      <c r="H142" s="1"/>
      <c r="I142" s="1">
        <v>3000</v>
      </c>
      <c r="J142" s="1"/>
    </row>
    <row r="143" spans="1:10" x14ac:dyDescent="0.25">
      <c r="A143" s="17">
        <v>10</v>
      </c>
      <c r="B143" s="17">
        <v>3</v>
      </c>
      <c r="D143" s="1">
        <v>717</v>
      </c>
      <c r="E143" s="10" t="s">
        <v>202</v>
      </c>
      <c r="G143" s="1" t="s">
        <v>82</v>
      </c>
      <c r="H143" s="1">
        <v>0</v>
      </c>
      <c r="I143" s="1">
        <v>100000</v>
      </c>
      <c r="J143" s="1">
        <v>0</v>
      </c>
    </row>
    <row r="144" spans="1:10" x14ac:dyDescent="0.25">
      <c r="A144" s="17">
        <v>10</v>
      </c>
      <c r="B144" s="17">
        <v>3</v>
      </c>
      <c r="D144" s="1"/>
      <c r="E144" s="10"/>
      <c r="G144" s="5" t="s">
        <v>136</v>
      </c>
      <c r="H144" s="99">
        <f t="shared" ref="H144" si="29">SUM(H141:H143)</f>
        <v>30180</v>
      </c>
      <c r="I144" s="99">
        <f t="shared" ref="I144:J144" si="30">SUM(I141:I143)</f>
        <v>103000</v>
      </c>
      <c r="J144" s="99">
        <f t="shared" si="30"/>
        <v>0</v>
      </c>
    </row>
    <row r="145" spans="1:10" x14ac:dyDescent="0.25">
      <c r="A145" s="17">
        <v>11</v>
      </c>
      <c r="B145" s="17">
        <v>1</v>
      </c>
      <c r="D145" s="1">
        <v>621</v>
      </c>
      <c r="E145" s="10"/>
      <c r="G145" s="1" t="s">
        <v>424</v>
      </c>
      <c r="H145" s="1">
        <v>50</v>
      </c>
      <c r="I145" s="1">
        <v>50</v>
      </c>
      <c r="J145" s="1">
        <v>50</v>
      </c>
    </row>
    <row r="146" spans="1:10" x14ac:dyDescent="0.25">
      <c r="A146" s="17">
        <v>11</v>
      </c>
      <c r="B146" s="17">
        <v>1</v>
      </c>
      <c r="D146" s="1">
        <v>625</v>
      </c>
      <c r="E146" s="10" t="s">
        <v>202</v>
      </c>
      <c r="G146" s="1" t="s">
        <v>425</v>
      </c>
      <c r="H146" s="1">
        <v>40</v>
      </c>
      <c r="I146" s="1">
        <v>40</v>
      </c>
      <c r="J146" s="1">
        <v>40</v>
      </c>
    </row>
    <row r="147" spans="1:10" x14ac:dyDescent="0.25">
      <c r="A147" s="17">
        <v>11</v>
      </c>
      <c r="B147" s="17">
        <v>1</v>
      </c>
      <c r="D147" s="1">
        <v>625</v>
      </c>
      <c r="E147" s="10" t="s">
        <v>203</v>
      </c>
      <c r="G147" s="1" t="s">
        <v>426</v>
      </c>
      <c r="H147" s="1">
        <v>50</v>
      </c>
      <c r="I147" s="1">
        <v>50</v>
      </c>
      <c r="J147" s="1">
        <v>50</v>
      </c>
    </row>
    <row r="148" spans="1:10" x14ac:dyDescent="0.25">
      <c r="A148" s="17">
        <v>11</v>
      </c>
      <c r="B148" s="17">
        <v>1</v>
      </c>
      <c r="D148" s="1">
        <v>625</v>
      </c>
      <c r="E148" s="10" t="s">
        <v>204</v>
      </c>
      <c r="G148" s="1" t="s">
        <v>427</v>
      </c>
      <c r="H148" s="1">
        <v>25</v>
      </c>
      <c r="I148" s="1">
        <v>25</v>
      </c>
      <c r="J148" s="1">
        <v>25</v>
      </c>
    </row>
    <row r="149" spans="1:10" x14ac:dyDescent="0.25">
      <c r="A149" s="17">
        <v>11</v>
      </c>
      <c r="B149" s="17">
        <v>1</v>
      </c>
      <c r="D149" s="1">
        <v>625</v>
      </c>
      <c r="E149" s="10" t="s">
        <v>205</v>
      </c>
      <c r="G149" s="1" t="s">
        <v>435</v>
      </c>
      <c r="H149" s="1">
        <v>15</v>
      </c>
      <c r="I149" s="1">
        <v>15</v>
      </c>
      <c r="J149" s="1">
        <v>15</v>
      </c>
    </row>
    <row r="150" spans="1:10" x14ac:dyDescent="0.25">
      <c r="A150" s="17">
        <v>11</v>
      </c>
      <c r="B150" s="17">
        <v>1</v>
      </c>
      <c r="D150" s="1">
        <v>625</v>
      </c>
      <c r="E150" s="10" t="s">
        <v>206</v>
      </c>
      <c r="G150" s="1" t="s">
        <v>436</v>
      </c>
      <c r="H150" s="1">
        <v>30</v>
      </c>
      <c r="I150" s="1">
        <v>30</v>
      </c>
      <c r="J150" s="1">
        <v>30</v>
      </c>
    </row>
    <row r="151" spans="1:10" x14ac:dyDescent="0.25">
      <c r="A151" s="17">
        <v>11</v>
      </c>
      <c r="B151" s="17">
        <v>1</v>
      </c>
      <c r="D151" s="1">
        <v>625</v>
      </c>
      <c r="E151" s="10" t="s">
        <v>207</v>
      </c>
      <c r="G151" s="1" t="s">
        <v>437</v>
      </c>
      <c r="H151" s="1">
        <v>15</v>
      </c>
      <c r="I151" s="1">
        <v>15</v>
      </c>
      <c r="J151" s="1">
        <v>15</v>
      </c>
    </row>
    <row r="152" spans="1:10" x14ac:dyDescent="0.25">
      <c r="A152" s="17"/>
      <c r="B152" s="17"/>
      <c r="D152" s="1"/>
      <c r="E152" s="10"/>
      <c r="G152" s="1"/>
      <c r="H152" s="1">
        <v>0</v>
      </c>
      <c r="I152" s="1">
        <v>0</v>
      </c>
      <c r="J152" s="1">
        <v>0</v>
      </c>
    </row>
    <row r="153" spans="1:10" x14ac:dyDescent="0.25">
      <c r="A153" s="17">
        <v>11</v>
      </c>
      <c r="B153" s="17">
        <v>1</v>
      </c>
      <c r="D153" s="1">
        <v>611</v>
      </c>
      <c r="E153" s="10"/>
      <c r="G153" s="1" t="s">
        <v>445</v>
      </c>
      <c r="H153" s="1">
        <v>1300</v>
      </c>
      <c r="I153" s="1">
        <v>1300</v>
      </c>
      <c r="J153" s="1">
        <v>1300</v>
      </c>
    </row>
    <row r="154" spans="1:10" x14ac:dyDescent="0.25">
      <c r="A154" s="17">
        <v>11</v>
      </c>
      <c r="B154" s="17">
        <v>1</v>
      </c>
      <c r="D154" s="1">
        <v>623</v>
      </c>
      <c r="E154" s="10"/>
      <c r="G154" s="1" t="s">
        <v>438</v>
      </c>
      <c r="H154" s="1">
        <v>200</v>
      </c>
      <c r="I154" s="1">
        <v>200</v>
      </c>
      <c r="J154" s="1">
        <v>200</v>
      </c>
    </row>
    <row r="155" spans="1:10" x14ac:dyDescent="0.25">
      <c r="A155" s="17">
        <v>11</v>
      </c>
      <c r="B155" s="17">
        <v>1</v>
      </c>
      <c r="D155" s="1">
        <v>625</v>
      </c>
      <c r="E155" s="10" t="s">
        <v>202</v>
      </c>
      <c r="G155" s="1" t="s">
        <v>439</v>
      </c>
      <c r="H155" s="1">
        <v>40</v>
      </c>
      <c r="I155" s="1">
        <v>40</v>
      </c>
      <c r="J155" s="1">
        <v>40</v>
      </c>
    </row>
    <row r="156" spans="1:10" x14ac:dyDescent="0.25">
      <c r="A156" s="17">
        <v>11</v>
      </c>
      <c r="B156" s="17">
        <v>1</v>
      </c>
      <c r="D156" s="1">
        <v>625</v>
      </c>
      <c r="E156" s="10" t="s">
        <v>203</v>
      </c>
      <c r="G156" s="1" t="s">
        <v>440</v>
      </c>
      <c r="H156" s="1">
        <v>300</v>
      </c>
      <c r="I156" s="1">
        <v>300</v>
      </c>
      <c r="J156" s="1">
        <v>300</v>
      </c>
    </row>
    <row r="157" spans="1:10" x14ac:dyDescent="0.25">
      <c r="A157" s="17">
        <v>11</v>
      </c>
      <c r="B157" s="17">
        <v>1</v>
      </c>
      <c r="D157" s="1">
        <v>625</v>
      </c>
      <c r="E157" s="10" t="s">
        <v>204</v>
      </c>
      <c r="G157" s="1" t="s">
        <v>441</v>
      </c>
      <c r="H157" s="1">
        <v>25</v>
      </c>
      <c r="I157" s="1">
        <v>25</v>
      </c>
      <c r="J157" s="1">
        <v>25</v>
      </c>
    </row>
    <row r="158" spans="1:10" x14ac:dyDescent="0.25">
      <c r="A158" s="17">
        <v>11</v>
      </c>
      <c r="B158" s="17">
        <v>1</v>
      </c>
      <c r="D158" s="1">
        <v>625</v>
      </c>
      <c r="E158" s="10" t="s">
        <v>205</v>
      </c>
      <c r="G158" s="1" t="s">
        <v>442</v>
      </c>
      <c r="H158" s="1">
        <v>60</v>
      </c>
      <c r="I158" s="1">
        <v>60</v>
      </c>
      <c r="J158" s="1">
        <v>60</v>
      </c>
    </row>
    <row r="159" spans="1:10" x14ac:dyDescent="0.25">
      <c r="A159" s="17">
        <v>11</v>
      </c>
      <c r="B159" s="17">
        <v>1</v>
      </c>
      <c r="D159" s="1">
        <v>625</v>
      </c>
      <c r="E159" s="10" t="s">
        <v>206</v>
      </c>
      <c r="G159" s="1" t="s">
        <v>443</v>
      </c>
      <c r="H159" s="1">
        <v>30</v>
      </c>
      <c r="I159" s="1">
        <v>30</v>
      </c>
      <c r="J159" s="1">
        <v>30</v>
      </c>
    </row>
    <row r="160" spans="1:10" x14ac:dyDescent="0.25">
      <c r="A160" s="17">
        <v>11</v>
      </c>
      <c r="B160" s="17">
        <v>1</v>
      </c>
      <c r="D160" s="1">
        <v>625</v>
      </c>
      <c r="E160" s="10" t="s">
        <v>207</v>
      </c>
      <c r="G160" s="1" t="s">
        <v>444</v>
      </c>
      <c r="H160" s="1">
        <v>100</v>
      </c>
      <c r="I160" s="1">
        <v>100</v>
      </c>
      <c r="J160" s="1">
        <v>100</v>
      </c>
    </row>
    <row r="161" spans="1:10" x14ac:dyDescent="0.25">
      <c r="A161" s="17">
        <v>11</v>
      </c>
      <c r="B161" s="17">
        <v>1</v>
      </c>
      <c r="D161" s="1"/>
      <c r="E161" s="10"/>
      <c r="G161" s="3" t="s">
        <v>90</v>
      </c>
      <c r="H161" s="97">
        <f t="shared" ref="H161" si="31">SUM(H145:H160)</f>
        <v>2280</v>
      </c>
      <c r="I161" s="97">
        <f t="shared" ref="I161:J161" si="32">SUM(I145:I160)</f>
        <v>2280</v>
      </c>
      <c r="J161" s="97">
        <f t="shared" si="32"/>
        <v>2280</v>
      </c>
    </row>
    <row r="162" spans="1:10" x14ac:dyDescent="0.25">
      <c r="A162" s="17">
        <v>11</v>
      </c>
      <c r="B162" s="17">
        <v>1</v>
      </c>
      <c r="D162" s="1">
        <v>611</v>
      </c>
      <c r="E162" s="10"/>
      <c r="G162" s="1" t="s">
        <v>83</v>
      </c>
      <c r="H162" s="1">
        <v>240</v>
      </c>
      <c r="I162" s="1">
        <v>240</v>
      </c>
      <c r="J162" s="1">
        <v>240</v>
      </c>
    </row>
    <row r="163" spans="1:10" x14ac:dyDescent="0.25">
      <c r="A163" s="17">
        <v>11</v>
      </c>
      <c r="B163" s="17">
        <v>1</v>
      </c>
      <c r="D163" s="1">
        <v>623</v>
      </c>
      <c r="E163" s="10"/>
      <c r="G163" s="1" t="s">
        <v>84</v>
      </c>
      <c r="H163" s="1">
        <v>50</v>
      </c>
      <c r="I163" s="1">
        <v>50</v>
      </c>
      <c r="J163" s="1">
        <v>50</v>
      </c>
    </row>
    <row r="164" spans="1:10" x14ac:dyDescent="0.25">
      <c r="A164" s="17">
        <v>11</v>
      </c>
      <c r="B164" s="17">
        <v>1</v>
      </c>
      <c r="D164" s="1">
        <v>625</v>
      </c>
      <c r="E164" s="10" t="s">
        <v>202</v>
      </c>
      <c r="G164" s="1" t="s">
        <v>85</v>
      </c>
      <c r="H164" s="1">
        <v>10</v>
      </c>
      <c r="I164" s="1">
        <v>10</v>
      </c>
      <c r="J164" s="1">
        <v>10</v>
      </c>
    </row>
    <row r="165" spans="1:10" x14ac:dyDescent="0.25">
      <c r="A165" s="17">
        <v>11</v>
      </c>
      <c r="B165" s="17">
        <v>1</v>
      </c>
      <c r="D165" s="1">
        <v>625</v>
      </c>
      <c r="E165" s="10" t="s">
        <v>203</v>
      </c>
      <c r="G165" s="1" t="s">
        <v>86</v>
      </c>
      <c r="H165" s="1">
        <v>50</v>
      </c>
      <c r="I165" s="1">
        <v>50</v>
      </c>
      <c r="J165" s="1">
        <v>50</v>
      </c>
    </row>
    <row r="166" spans="1:10" x14ac:dyDescent="0.25">
      <c r="A166" s="17">
        <v>11</v>
      </c>
      <c r="B166" s="17">
        <v>1</v>
      </c>
      <c r="D166" s="1">
        <v>625</v>
      </c>
      <c r="E166" s="10" t="s">
        <v>204</v>
      </c>
      <c r="G166" s="1" t="s">
        <v>87</v>
      </c>
      <c r="H166" s="1">
        <v>10</v>
      </c>
      <c r="I166" s="1">
        <v>10</v>
      </c>
      <c r="J166" s="1">
        <v>10</v>
      </c>
    </row>
    <row r="167" spans="1:10" x14ac:dyDescent="0.25">
      <c r="A167" s="17">
        <v>11</v>
      </c>
      <c r="B167" s="17">
        <v>1</v>
      </c>
      <c r="D167" s="1">
        <v>625</v>
      </c>
      <c r="E167" s="10" t="s">
        <v>205</v>
      </c>
      <c r="G167" s="1" t="s">
        <v>88</v>
      </c>
      <c r="H167" s="1">
        <v>10</v>
      </c>
      <c r="I167" s="1">
        <v>10</v>
      </c>
      <c r="J167" s="1">
        <v>10</v>
      </c>
    </row>
    <row r="168" spans="1:10" x14ac:dyDescent="0.25">
      <c r="A168" s="17">
        <v>11</v>
      </c>
      <c r="B168" s="17">
        <v>1</v>
      </c>
      <c r="D168" s="1">
        <v>625</v>
      </c>
      <c r="E168" s="10" t="s">
        <v>206</v>
      </c>
      <c r="G168" s="1" t="s">
        <v>430</v>
      </c>
      <c r="H168" s="1">
        <v>10</v>
      </c>
      <c r="I168" s="1">
        <v>10</v>
      </c>
      <c r="J168" s="1">
        <v>10</v>
      </c>
    </row>
    <row r="169" spans="1:10" x14ac:dyDescent="0.25">
      <c r="A169" s="17">
        <v>11</v>
      </c>
      <c r="B169" s="17">
        <v>1</v>
      </c>
      <c r="D169" s="1">
        <v>625</v>
      </c>
      <c r="E169" s="10" t="s">
        <v>212</v>
      </c>
      <c r="G169" s="1" t="s">
        <v>89</v>
      </c>
      <c r="H169" s="1">
        <v>10</v>
      </c>
      <c r="I169" s="1">
        <v>10</v>
      </c>
      <c r="J169" s="1">
        <v>10</v>
      </c>
    </row>
    <row r="170" spans="1:10" x14ac:dyDescent="0.25">
      <c r="A170" s="17">
        <v>11</v>
      </c>
      <c r="B170" s="17">
        <v>1</v>
      </c>
      <c r="D170" s="1"/>
      <c r="E170" s="10"/>
      <c r="G170" s="3" t="s">
        <v>113</v>
      </c>
      <c r="H170" s="97">
        <f t="shared" ref="H170" si="33">SUM(H162:H169)</f>
        <v>390</v>
      </c>
      <c r="I170" s="97">
        <f t="shared" ref="I170:J170" si="34">SUM(I162:I169)</f>
        <v>390</v>
      </c>
      <c r="J170" s="97">
        <f t="shared" si="34"/>
        <v>390</v>
      </c>
    </row>
    <row r="171" spans="1:10" x14ac:dyDescent="0.25">
      <c r="A171" s="17">
        <v>11</v>
      </c>
      <c r="B171" s="17">
        <v>1</v>
      </c>
      <c r="D171" s="1">
        <v>611</v>
      </c>
      <c r="E171" s="10"/>
      <c r="G171" s="1" t="s">
        <v>91</v>
      </c>
      <c r="H171" s="108">
        <v>0</v>
      </c>
      <c r="I171" s="108">
        <v>0</v>
      </c>
      <c r="J171" s="108">
        <v>0</v>
      </c>
    </row>
    <row r="172" spans="1:10" x14ac:dyDescent="0.25">
      <c r="A172" s="17">
        <v>11</v>
      </c>
      <c r="B172" s="17">
        <v>1</v>
      </c>
      <c r="D172" s="1"/>
      <c r="E172" s="10"/>
      <c r="G172" s="3" t="s">
        <v>112</v>
      </c>
      <c r="H172" s="97">
        <f t="shared" ref="H172" si="35">SUM(H171)</f>
        <v>0</v>
      </c>
      <c r="I172" s="97">
        <f t="shared" ref="I172:J172" si="36">SUM(I171)</f>
        <v>0</v>
      </c>
      <c r="J172" s="97">
        <f t="shared" si="36"/>
        <v>0</v>
      </c>
    </row>
    <row r="173" spans="1:10" x14ac:dyDescent="0.25">
      <c r="A173" s="17">
        <v>11</v>
      </c>
      <c r="B173" s="17">
        <v>2</v>
      </c>
      <c r="D173" s="1">
        <v>637</v>
      </c>
      <c r="E173" s="10" t="s">
        <v>215</v>
      </c>
      <c r="G173" s="13" t="s">
        <v>220</v>
      </c>
      <c r="H173" s="108">
        <v>8000</v>
      </c>
      <c r="I173" s="108">
        <v>8000</v>
      </c>
      <c r="J173" s="108">
        <v>8000</v>
      </c>
    </row>
    <row r="174" spans="1:10" x14ac:dyDescent="0.25">
      <c r="A174" s="17">
        <v>11</v>
      </c>
      <c r="B174" s="17">
        <v>2</v>
      </c>
      <c r="D174" s="1"/>
      <c r="E174" s="10"/>
      <c r="G174" s="3" t="s">
        <v>221</v>
      </c>
      <c r="H174" s="97">
        <f t="shared" ref="H174" si="37">SUM(H173)</f>
        <v>8000</v>
      </c>
      <c r="I174" s="97">
        <f t="shared" ref="I174:J174" si="38">SUM(I173)</f>
        <v>8000</v>
      </c>
      <c r="J174" s="97">
        <f t="shared" si="38"/>
        <v>8000</v>
      </c>
    </row>
    <row r="175" spans="1:10" x14ac:dyDescent="0.25">
      <c r="A175" s="17">
        <v>11</v>
      </c>
      <c r="B175" s="17">
        <v>3</v>
      </c>
      <c r="D175" s="1">
        <v>637</v>
      </c>
      <c r="E175" s="10" t="s">
        <v>212</v>
      </c>
      <c r="G175" s="1" t="s">
        <v>92</v>
      </c>
      <c r="H175" s="1">
        <v>300</v>
      </c>
      <c r="I175" s="1">
        <v>300</v>
      </c>
      <c r="J175" s="1">
        <v>300</v>
      </c>
    </row>
    <row r="176" spans="1:10" x14ac:dyDescent="0.25">
      <c r="A176" s="17">
        <v>11</v>
      </c>
      <c r="B176" s="17">
        <v>3</v>
      </c>
      <c r="D176" s="1">
        <v>642</v>
      </c>
      <c r="E176" s="10" t="s">
        <v>217</v>
      </c>
      <c r="G176" s="1" t="s">
        <v>93</v>
      </c>
      <c r="H176" s="1">
        <v>100</v>
      </c>
      <c r="I176" s="1">
        <v>100</v>
      </c>
      <c r="J176" s="1">
        <v>100</v>
      </c>
    </row>
    <row r="177" spans="1:10" x14ac:dyDescent="0.25">
      <c r="A177" s="17">
        <v>11</v>
      </c>
      <c r="B177" s="17">
        <v>3</v>
      </c>
      <c r="D177" s="1">
        <v>642</v>
      </c>
      <c r="E177" s="10" t="s">
        <v>217</v>
      </c>
      <c r="G177" s="1" t="s">
        <v>94</v>
      </c>
      <c r="H177" s="1">
        <v>100</v>
      </c>
      <c r="I177" s="1">
        <v>100</v>
      </c>
      <c r="J177" s="1">
        <v>100</v>
      </c>
    </row>
    <row r="178" spans="1:10" x14ac:dyDescent="0.25">
      <c r="A178" s="17">
        <v>11</v>
      </c>
      <c r="B178" s="17">
        <v>3</v>
      </c>
      <c r="D178" s="1"/>
      <c r="E178" s="10"/>
      <c r="G178" s="3" t="s">
        <v>111</v>
      </c>
      <c r="H178" s="97">
        <f t="shared" ref="H178" si="39">SUM(H175:H177)</f>
        <v>500</v>
      </c>
      <c r="I178" s="97">
        <f t="shared" ref="I178:J178" si="40">SUM(I175:I177)</f>
        <v>500</v>
      </c>
      <c r="J178" s="97">
        <f t="shared" si="40"/>
        <v>500</v>
      </c>
    </row>
    <row r="179" spans="1:10" x14ac:dyDescent="0.25">
      <c r="A179" s="17">
        <v>2</v>
      </c>
      <c r="B179" s="17">
        <v>1</v>
      </c>
      <c r="D179" s="1">
        <v>611</v>
      </c>
      <c r="E179" s="10"/>
      <c r="G179" s="1" t="s">
        <v>95</v>
      </c>
      <c r="H179" s="1">
        <v>2200</v>
      </c>
      <c r="I179" s="1">
        <v>2200</v>
      </c>
      <c r="J179" s="1">
        <v>2200</v>
      </c>
    </row>
    <row r="180" spans="1:10" x14ac:dyDescent="0.25">
      <c r="A180" s="17">
        <v>2</v>
      </c>
      <c r="B180" s="17">
        <v>1</v>
      </c>
      <c r="D180" s="1">
        <v>623</v>
      </c>
      <c r="E180" s="10"/>
      <c r="G180" s="1" t="s">
        <v>96</v>
      </c>
      <c r="H180" s="1">
        <v>150</v>
      </c>
      <c r="I180" s="1">
        <v>150</v>
      </c>
      <c r="J180" s="1">
        <v>150</v>
      </c>
    </row>
    <row r="181" spans="1:10" x14ac:dyDescent="0.25">
      <c r="A181" s="17">
        <v>2</v>
      </c>
      <c r="B181" s="17">
        <v>1</v>
      </c>
      <c r="D181" s="1">
        <v>625</v>
      </c>
      <c r="E181" s="10" t="s">
        <v>202</v>
      </c>
      <c r="G181" s="1" t="s">
        <v>97</v>
      </c>
      <c r="H181" s="1">
        <v>20</v>
      </c>
      <c r="I181" s="1">
        <v>20</v>
      </c>
      <c r="J181" s="1">
        <v>20</v>
      </c>
    </row>
    <row r="182" spans="1:10" x14ac:dyDescent="0.25">
      <c r="A182" s="17">
        <v>2</v>
      </c>
      <c r="B182" s="17">
        <v>1</v>
      </c>
      <c r="D182" s="1">
        <v>625</v>
      </c>
      <c r="E182" s="10" t="s">
        <v>203</v>
      </c>
      <c r="G182" s="1" t="s">
        <v>98</v>
      </c>
      <c r="H182" s="1">
        <v>220</v>
      </c>
      <c r="I182" s="1">
        <v>220</v>
      </c>
      <c r="J182" s="1">
        <v>220</v>
      </c>
    </row>
    <row r="183" spans="1:10" x14ac:dyDescent="0.25">
      <c r="A183" s="17">
        <v>2</v>
      </c>
      <c r="B183" s="17">
        <v>1</v>
      </c>
      <c r="D183" s="1">
        <v>625</v>
      </c>
      <c r="E183" s="10" t="s">
        <v>204</v>
      </c>
      <c r="G183" s="1" t="s">
        <v>99</v>
      </c>
      <c r="H183" s="1">
        <v>10</v>
      </c>
      <c r="I183" s="1">
        <v>10</v>
      </c>
      <c r="J183" s="1">
        <v>10</v>
      </c>
    </row>
    <row r="184" spans="1:10" x14ac:dyDescent="0.25">
      <c r="A184" s="17">
        <v>2</v>
      </c>
      <c r="B184" s="17">
        <v>1</v>
      </c>
      <c r="D184" s="1">
        <v>625</v>
      </c>
      <c r="E184" s="10" t="s">
        <v>205</v>
      </c>
      <c r="G184" s="1" t="s">
        <v>100</v>
      </c>
      <c r="H184" s="1">
        <v>45</v>
      </c>
      <c r="I184" s="1">
        <v>45</v>
      </c>
      <c r="J184" s="1">
        <v>45</v>
      </c>
    </row>
    <row r="185" spans="1:10" x14ac:dyDescent="0.25">
      <c r="A185" s="17">
        <v>2</v>
      </c>
      <c r="B185" s="17">
        <v>1</v>
      </c>
      <c r="D185" s="1">
        <v>625</v>
      </c>
      <c r="E185" s="10" t="s">
        <v>206</v>
      </c>
      <c r="G185" s="1" t="s">
        <v>101</v>
      </c>
      <c r="H185" s="1">
        <v>15</v>
      </c>
      <c r="I185" s="1">
        <v>15</v>
      </c>
      <c r="J185" s="1">
        <v>15</v>
      </c>
    </row>
    <row r="186" spans="1:10" x14ac:dyDescent="0.25">
      <c r="A186" s="17">
        <v>2</v>
      </c>
      <c r="B186" s="17">
        <v>1</v>
      </c>
      <c r="D186" s="1">
        <v>625</v>
      </c>
      <c r="E186" s="10" t="s">
        <v>207</v>
      </c>
      <c r="G186" s="1" t="s">
        <v>102</v>
      </c>
      <c r="H186" s="1">
        <v>90</v>
      </c>
      <c r="I186" s="1">
        <v>90</v>
      </c>
      <c r="J186" s="1">
        <v>90</v>
      </c>
    </row>
    <row r="187" spans="1:10" x14ac:dyDescent="0.25">
      <c r="A187" s="17">
        <v>2</v>
      </c>
      <c r="B187" s="17">
        <v>1</v>
      </c>
      <c r="D187" s="1">
        <v>633</v>
      </c>
      <c r="E187" s="10" t="s">
        <v>212</v>
      </c>
      <c r="G187" s="1" t="s">
        <v>103</v>
      </c>
      <c r="H187" s="1">
        <v>0</v>
      </c>
      <c r="I187" s="1">
        <v>0</v>
      </c>
      <c r="J187" s="1">
        <v>0</v>
      </c>
    </row>
    <row r="188" spans="1:10" x14ac:dyDescent="0.25">
      <c r="A188" s="17">
        <v>2</v>
      </c>
      <c r="B188" s="17">
        <v>1</v>
      </c>
      <c r="D188" s="1">
        <v>633</v>
      </c>
      <c r="E188" s="10" t="s">
        <v>212</v>
      </c>
      <c r="G188" s="1" t="s">
        <v>104</v>
      </c>
      <c r="H188" s="1">
        <v>200</v>
      </c>
      <c r="I188" s="1">
        <v>200</v>
      </c>
      <c r="J188" s="1">
        <v>200</v>
      </c>
    </row>
    <row r="189" spans="1:10" x14ac:dyDescent="0.25">
      <c r="A189" s="17">
        <v>2</v>
      </c>
      <c r="B189" s="17">
        <v>1</v>
      </c>
      <c r="D189" s="1">
        <v>641</v>
      </c>
      <c r="E189" s="10" t="s">
        <v>202</v>
      </c>
      <c r="G189" s="1" t="s">
        <v>105</v>
      </c>
      <c r="H189" s="1">
        <v>0</v>
      </c>
      <c r="I189" s="1">
        <v>0</v>
      </c>
      <c r="J189" s="1">
        <v>0</v>
      </c>
    </row>
    <row r="190" spans="1:10" x14ac:dyDescent="0.25">
      <c r="A190" s="17">
        <v>2</v>
      </c>
      <c r="B190" s="17">
        <v>1</v>
      </c>
      <c r="D190" s="1">
        <v>641</v>
      </c>
      <c r="E190" s="10" t="s">
        <v>208</v>
      </c>
      <c r="G190" s="1" t="s">
        <v>108</v>
      </c>
      <c r="H190" s="1">
        <v>0</v>
      </c>
      <c r="I190" s="1">
        <v>0</v>
      </c>
      <c r="J190" s="1">
        <v>0</v>
      </c>
    </row>
    <row r="191" spans="1:10" x14ac:dyDescent="0.25">
      <c r="A191" s="17">
        <v>2</v>
      </c>
      <c r="B191" s="17">
        <v>1</v>
      </c>
      <c r="D191" s="1">
        <v>642</v>
      </c>
      <c r="E191" s="10" t="s">
        <v>203</v>
      </c>
      <c r="G191" s="1" t="s">
        <v>106</v>
      </c>
      <c r="H191" s="1">
        <v>2350</v>
      </c>
      <c r="I191" s="1">
        <v>2350</v>
      </c>
      <c r="J191" s="1">
        <v>2350</v>
      </c>
    </row>
    <row r="192" spans="1:10" x14ac:dyDescent="0.25">
      <c r="A192" s="17">
        <v>2</v>
      </c>
      <c r="B192" s="17">
        <v>1</v>
      </c>
      <c r="D192" s="1">
        <v>642</v>
      </c>
      <c r="E192" s="10" t="s">
        <v>203</v>
      </c>
      <c r="G192" s="1" t="s">
        <v>107</v>
      </c>
      <c r="H192" s="1">
        <v>200</v>
      </c>
      <c r="I192" s="1">
        <v>200</v>
      </c>
      <c r="J192" s="1">
        <v>200</v>
      </c>
    </row>
    <row r="193" spans="1:10" x14ac:dyDescent="0.25">
      <c r="A193" s="17">
        <v>2</v>
      </c>
      <c r="B193" s="17">
        <v>1</v>
      </c>
      <c r="D193" s="1">
        <v>641</v>
      </c>
      <c r="E193" s="10" t="s">
        <v>202</v>
      </c>
      <c r="G193" s="1" t="s">
        <v>109</v>
      </c>
      <c r="H193" s="1">
        <v>6600</v>
      </c>
      <c r="I193" s="1">
        <v>6600</v>
      </c>
      <c r="J193" s="1">
        <v>6600</v>
      </c>
    </row>
    <row r="194" spans="1:10" x14ac:dyDescent="0.25">
      <c r="A194" s="17">
        <v>2</v>
      </c>
      <c r="B194" s="17">
        <v>1</v>
      </c>
      <c r="D194" s="1"/>
      <c r="E194" s="10"/>
      <c r="G194" s="3" t="s">
        <v>110</v>
      </c>
      <c r="H194" s="97">
        <f t="shared" ref="H194" si="41">SUM(H179:H193)</f>
        <v>12100</v>
      </c>
      <c r="I194" s="97">
        <f t="shared" ref="I194:J194" si="42">SUM(I179:I193)</f>
        <v>12100</v>
      </c>
      <c r="J194" s="97">
        <f t="shared" si="42"/>
        <v>12100</v>
      </c>
    </row>
    <row r="195" spans="1:10" x14ac:dyDescent="0.25">
      <c r="A195" s="17">
        <v>2</v>
      </c>
      <c r="B195" s="17">
        <v>2</v>
      </c>
      <c r="D195" s="1">
        <v>633</v>
      </c>
      <c r="E195" s="10" t="s">
        <v>212</v>
      </c>
      <c r="G195" s="1" t="s">
        <v>114</v>
      </c>
      <c r="H195" s="108">
        <v>0</v>
      </c>
      <c r="I195" s="108">
        <v>0</v>
      </c>
      <c r="J195" s="108">
        <v>0</v>
      </c>
    </row>
    <row r="196" spans="1:10" x14ac:dyDescent="0.25">
      <c r="A196" s="17">
        <v>2</v>
      </c>
      <c r="B196" s="17">
        <v>2</v>
      </c>
      <c r="D196" s="1">
        <v>635</v>
      </c>
      <c r="E196" s="10" t="s">
        <v>205</v>
      </c>
      <c r="G196" s="1" t="s">
        <v>115</v>
      </c>
      <c r="H196" s="108">
        <v>200</v>
      </c>
      <c r="I196" s="108">
        <v>200</v>
      </c>
      <c r="J196" s="108">
        <v>200</v>
      </c>
    </row>
    <row r="197" spans="1:10" x14ac:dyDescent="0.25">
      <c r="A197" s="17">
        <v>2</v>
      </c>
      <c r="B197" s="17">
        <v>2</v>
      </c>
      <c r="D197" s="1"/>
      <c r="E197" s="10"/>
      <c r="G197" s="3" t="s">
        <v>116</v>
      </c>
      <c r="H197" s="97">
        <f t="shared" ref="H197" si="43">SUM(H195:H196)</f>
        <v>200</v>
      </c>
      <c r="I197" s="97">
        <f t="shared" ref="I197:J197" si="44">SUM(I195:I196)</f>
        <v>200</v>
      </c>
      <c r="J197" s="97">
        <f t="shared" si="44"/>
        <v>200</v>
      </c>
    </row>
    <row r="198" spans="1:10" x14ac:dyDescent="0.25">
      <c r="A198" s="17">
        <v>2</v>
      </c>
      <c r="B198" s="17">
        <v>2</v>
      </c>
      <c r="D198" s="1">
        <v>633</v>
      </c>
      <c r="E198" s="10" t="s">
        <v>208</v>
      </c>
      <c r="G198" s="1" t="s">
        <v>117</v>
      </c>
      <c r="H198" s="108">
        <v>1000</v>
      </c>
      <c r="I198" s="108">
        <v>1000</v>
      </c>
      <c r="J198" s="108">
        <v>1000</v>
      </c>
    </row>
    <row r="199" spans="1:10" x14ac:dyDescent="0.25">
      <c r="A199" s="17">
        <v>2</v>
      </c>
      <c r="B199" s="17">
        <v>2</v>
      </c>
      <c r="D199" s="1"/>
      <c r="E199" s="10"/>
      <c r="G199" s="3" t="s">
        <v>118</v>
      </c>
      <c r="H199" s="97">
        <f t="shared" ref="H199" si="45">SUM(H198)</f>
        <v>1000</v>
      </c>
      <c r="I199" s="97">
        <f t="shared" ref="I199:J199" si="46">SUM(I198)</f>
        <v>1000</v>
      </c>
      <c r="J199" s="97">
        <f t="shared" si="46"/>
        <v>1000</v>
      </c>
    </row>
    <row r="200" spans="1:10" x14ac:dyDescent="0.25">
      <c r="A200" s="17">
        <v>2</v>
      </c>
      <c r="B200" s="17">
        <v>3</v>
      </c>
      <c r="D200" s="1">
        <v>632</v>
      </c>
      <c r="E200" s="10" t="s">
        <v>202</v>
      </c>
      <c r="G200" s="1" t="s">
        <v>119</v>
      </c>
      <c r="H200" s="1">
        <v>1723</v>
      </c>
      <c r="I200" s="1">
        <v>1723</v>
      </c>
      <c r="J200" s="1">
        <v>1723</v>
      </c>
    </row>
    <row r="201" spans="1:10" x14ac:dyDescent="0.25">
      <c r="A201" s="17">
        <v>2</v>
      </c>
      <c r="B201" s="17">
        <v>3</v>
      </c>
      <c r="D201" s="1">
        <v>632</v>
      </c>
      <c r="E201" s="10" t="s">
        <v>203</v>
      </c>
      <c r="G201" s="1" t="s">
        <v>120</v>
      </c>
      <c r="H201" s="1">
        <v>800</v>
      </c>
      <c r="I201" s="1">
        <v>800</v>
      </c>
      <c r="J201" s="1">
        <v>800</v>
      </c>
    </row>
    <row r="202" spans="1:10" x14ac:dyDescent="0.25">
      <c r="A202" s="17">
        <v>2</v>
      </c>
      <c r="B202" s="17">
        <v>3</v>
      </c>
      <c r="D202" s="1">
        <v>633</v>
      </c>
      <c r="E202" s="10" t="s">
        <v>212</v>
      </c>
      <c r="G202" s="1" t="s">
        <v>121</v>
      </c>
      <c r="H202" s="1">
        <v>100</v>
      </c>
      <c r="I202" s="1">
        <v>100</v>
      </c>
      <c r="J202" s="1">
        <v>200</v>
      </c>
    </row>
    <row r="203" spans="1:10" x14ac:dyDescent="0.25">
      <c r="A203" s="17">
        <v>2</v>
      </c>
      <c r="B203" s="17">
        <v>3</v>
      </c>
      <c r="D203" s="1">
        <v>635</v>
      </c>
      <c r="E203" s="10" t="s">
        <v>202</v>
      </c>
      <c r="G203" s="1" t="s">
        <v>122</v>
      </c>
      <c r="H203" s="1">
        <v>100</v>
      </c>
      <c r="I203" s="1">
        <v>100</v>
      </c>
      <c r="J203" s="1">
        <v>100</v>
      </c>
    </row>
    <row r="204" spans="1:10" x14ac:dyDescent="0.25">
      <c r="A204" s="17">
        <v>2</v>
      </c>
      <c r="B204" s="17">
        <v>3</v>
      </c>
      <c r="D204" s="1">
        <v>632</v>
      </c>
      <c r="E204" s="10" t="s">
        <v>202</v>
      </c>
      <c r="G204" s="1" t="s">
        <v>123</v>
      </c>
      <c r="H204" s="1">
        <v>2500</v>
      </c>
      <c r="I204" s="1">
        <v>2500</v>
      </c>
      <c r="J204" s="1">
        <v>2500</v>
      </c>
    </row>
    <row r="205" spans="1:10" x14ac:dyDescent="0.25">
      <c r="A205" s="17"/>
      <c r="B205" s="17">
        <v>2</v>
      </c>
      <c r="D205" s="1">
        <v>717</v>
      </c>
      <c r="E205" s="10" t="s">
        <v>202</v>
      </c>
      <c r="G205" s="1" t="s">
        <v>403</v>
      </c>
      <c r="H205" s="1">
        <v>0</v>
      </c>
      <c r="I205" s="1">
        <v>0</v>
      </c>
      <c r="J205" s="1">
        <v>0</v>
      </c>
    </row>
    <row r="206" spans="1:10" x14ac:dyDescent="0.25">
      <c r="A206" s="17"/>
      <c r="B206" s="17">
        <v>1</v>
      </c>
      <c r="D206" s="1"/>
      <c r="E206" s="10"/>
      <c r="G206" s="5" t="s">
        <v>404</v>
      </c>
      <c r="H206" s="99">
        <f t="shared" ref="H206:J206" si="47">H205</f>
        <v>0</v>
      </c>
      <c r="I206" s="99">
        <f t="shared" si="47"/>
        <v>0</v>
      </c>
      <c r="J206" s="99">
        <f t="shared" si="47"/>
        <v>0</v>
      </c>
    </row>
    <row r="207" spans="1:10" x14ac:dyDescent="0.25">
      <c r="A207" s="17">
        <v>2</v>
      </c>
      <c r="B207" s="17">
        <v>3</v>
      </c>
      <c r="D207" s="1"/>
      <c r="E207" s="10"/>
      <c r="G207" s="3" t="s">
        <v>124</v>
      </c>
      <c r="H207" s="97">
        <f t="shared" ref="H207" si="48">SUM(H200:H204)</f>
        <v>5223</v>
      </c>
      <c r="I207" s="97">
        <f t="shared" ref="I207:J207" si="49">SUM(I200:I204)</f>
        <v>5223</v>
      </c>
      <c r="J207" s="97">
        <f t="shared" si="49"/>
        <v>5323</v>
      </c>
    </row>
    <row r="208" spans="1:10" x14ac:dyDescent="0.25">
      <c r="A208" s="17">
        <v>2</v>
      </c>
      <c r="B208" s="17">
        <v>4</v>
      </c>
      <c r="D208" s="1">
        <v>632</v>
      </c>
      <c r="E208" s="10" t="s">
        <v>202</v>
      </c>
      <c r="G208" s="1" t="s">
        <v>125</v>
      </c>
      <c r="H208" s="1">
        <v>2800</v>
      </c>
      <c r="I208" s="1">
        <v>2800</v>
      </c>
      <c r="J208" s="1">
        <v>2800</v>
      </c>
    </row>
    <row r="209" spans="1:10" x14ac:dyDescent="0.25">
      <c r="A209" s="17">
        <v>2</v>
      </c>
      <c r="B209" s="17">
        <v>4</v>
      </c>
      <c r="D209" s="1">
        <v>632</v>
      </c>
      <c r="E209" s="10" t="s">
        <v>203</v>
      </c>
      <c r="G209" s="1" t="s">
        <v>126</v>
      </c>
      <c r="H209" s="1">
        <v>200</v>
      </c>
      <c r="I209" s="1">
        <v>200</v>
      </c>
      <c r="J209" s="1">
        <v>200</v>
      </c>
    </row>
    <row r="210" spans="1:10" x14ac:dyDescent="0.25">
      <c r="A210" s="17">
        <v>2</v>
      </c>
      <c r="B210" s="17">
        <v>4</v>
      </c>
      <c r="D210" s="1">
        <v>632</v>
      </c>
      <c r="E210" s="10" t="s">
        <v>202</v>
      </c>
      <c r="G210" s="1" t="s">
        <v>414</v>
      </c>
      <c r="H210" s="1">
        <v>1200</v>
      </c>
      <c r="I210" s="1">
        <v>1200</v>
      </c>
      <c r="J210" s="1">
        <v>1200</v>
      </c>
    </row>
    <row r="211" spans="1:10" x14ac:dyDescent="0.25">
      <c r="A211" s="17">
        <v>2</v>
      </c>
      <c r="B211" s="17">
        <v>4</v>
      </c>
      <c r="D211" s="1">
        <v>635</v>
      </c>
      <c r="E211" s="10" t="s">
        <v>212</v>
      </c>
      <c r="G211" s="1" t="s">
        <v>127</v>
      </c>
      <c r="H211" s="1">
        <v>500</v>
      </c>
      <c r="I211" s="1">
        <v>500</v>
      </c>
      <c r="J211" s="1">
        <v>500</v>
      </c>
    </row>
    <row r="212" spans="1:10" x14ac:dyDescent="0.25">
      <c r="A212" s="17">
        <v>2</v>
      </c>
      <c r="B212" s="17">
        <v>4</v>
      </c>
      <c r="D212" s="1"/>
      <c r="E212" s="10"/>
      <c r="G212" s="3" t="s">
        <v>128</v>
      </c>
      <c r="H212" s="97">
        <f t="shared" ref="H212:J212" si="50">SUM(H208:H211)</f>
        <v>4700</v>
      </c>
      <c r="I212" s="97">
        <f t="shared" si="50"/>
        <v>4700</v>
      </c>
      <c r="J212" s="97">
        <f t="shared" si="50"/>
        <v>4700</v>
      </c>
    </row>
    <row r="213" spans="1:10" x14ac:dyDescent="0.25">
      <c r="A213" s="17">
        <v>2</v>
      </c>
      <c r="B213" s="17">
        <v>5</v>
      </c>
      <c r="D213" s="1">
        <v>632</v>
      </c>
      <c r="E213" s="10" t="s">
        <v>202</v>
      </c>
      <c r="G213" s="1" t="s">
        <v>129</v>
      </c>
      <c r="H213" s="1">
        <v>300</v>
      </c>
      <c r="I213" s="1">
        <v>300</v>
      </c>
      <c r="J213" s="1">
        <v>300</v>
      </c>
    </row>
    <row r="214" spans="1:10" x14ac:dyDescent="0.25">
      <c r="A214" s="17">
        <v>2</v>
      </c>
      <c r="B214" s="17">
        <v>5</v>
      </c>
      <c r="D214" s="1">
        <v>632</v>
      </c>
      <c r="E214" s="10" t="s">
        <v>203</v>
      </c>
      <c r="G214" s="1" t="s">
        <v>130</v>
      </c>
      <c r="H214" s="1">
        <v>300</v>
      </c>
      <c r="I214" s="1">
        <v>300</v>
      </c>
      <c r="J214" s="1">
        <v>300</v>
      </c>
    </row>
    <row r="215" spans="1:10" x14ac:dyDescent="0.25">
      <c r="A215" s="17">
        <v>2</v>
      </c>
      <c r="B215" s="17">
        <v>5</v>
      </c>
      <c r="D215" s="1">
        <v>633</v>
      </c>
      <c r="E215" s="10" t="s">
        <v>212</v>
      </c>
      <c r="G215" s="1" t="s">
        <v>131</v>
      </c>
      <c r="H215" s="1">
        <v>300</v>
      </c>
      <c r="I215" s="1">
        <v>300</v>
      </c>
      <c r="J215" s="1">
        <v>300</v>
      </c>
    </row>
    <row r="216" spans="1:10" x14ac:dyDescent="0.25">
      <c r="A216" s="17">
        <v>2</v>
      </c>
      <c r="B216" s="17">
        <v>5</v>
      </c>
      <c r="D216" s="1">
        <v>635</v>
      </c>
      <c r="E216" s="10" t="s">
        <v>212</v>
      </c>
      <c r="G216" s="1" t="s">
        <v>396</v>
      </c>
      <c r="H216" s="1">
        <v>0</v>
      </c>
      <c r="I216" s="1">
        <v>0</v>
      </c>
      <c r="J216" s="1">
        <v>0</v>
      </c>
    </row>
    <row r="217" spans="1:10" x14ac:dyDescent="0.25">
      <c r="A217" s="17">
        <v>2</v>
      </c>
      <c r="B217" s="17">
        <v>5</v>
      </c>
      <c r="D217" s="1">
        <v>635</v>
      </c>
      <c r="E217" s="10" t="s">
        <v>212</v>
      </c>
      <c r="G217" s="1" t="s">
        <v>132</v>
      </c>
      <c r="H217" s="1">
        <v>300</v>
      </c>
      <c r="I217" s="1">
        <v>300</v>
      </c>
      <c r="J217" s="1">
        <v>300</v>
      </c>
    </row>
    <row r="218" spans="1:10" x14ac:dyDescent="0.25">
      <c r="A218" s="17">
        <v>2</v>
      </c>
      <c r="B218" s="17">
        <v>5</v>
      </c>
      <c r="D218" s="1"/>
      <c r="E218" s="10"/>
      <c r="G218" s="3" t="s">
        <v>133</v>
      </c>
      <c r="H218" s="97">
        <f t="shared" ref="H218" si="51">SUM(H213:H217)</f>
        <v>1200</v>
      </c>
      <c r="I218" s="97">
        <f t="shared" ref="I218:J218" si="52">SUM(I213:I217)</f>
        <v>1200</v>
      </c>
      <c r="J218" s="97">
        <f t="shared" si="52"/>
        <v>1200</v>
      </c>
    </row>
    <row r="219" spans="1:10" x14ac:dyDescent="0.25">
      <c r="A219" s="17">
        <v>2</v>
      </c>
      <c r="B219" s="17">
        <v>5</v>
      </c>
      <c r="D219" s="1">
        <v>717</v>
      </c>
      <c r="E219" s="10" t="s">
        <v>202</v>
      </c>
      <c r="G219" s="1" t="s">
        <v>134</v>
      </c>
      <c r="H219" s="108">
        <v>0</v>
      </c>
      <c r="I219" s="108">
        <v>0</v>
      </c>
      <c r="J219" s="108">
        <v>0</v>
      </c>
    </row>
    <row r="220" spans="1:10" x14ac:dyDescent="0.25">
      <c r="A220" s="17">
        <v>2</v>
      </c>
      <c r="B220" s="17">
        <v>5</v>
      </c>
      <c r="D220" s="1">
        <v>717</v>
      </c>
      <c r="E220" s="10" t="s">
        <v>202</v>
      </c>
      <c r="G220" s="1" t="s">
        <v>135</v>
      </c>
      <c r="H220" s="108">
        <v>0</v>
      </c>
      <c r="I220" s="108">
        <v>10000</v>
      </c>
      <c r="J220" s="108">
        <v>0</v>
      </c>
    </row>
    <row r="221" spans="1:10" x14ac:dyDescent="0.25">
      <c r="A221" s="17">
        <v>2</v>
      </c>
      <c r="B221" s="17">
        <v>5</v>
      </c>
      <c r="D221" s="1"/>
      <c r="E221" s="10"/>
      <c r="G221" s="5" t="s">
        <v>137</v>
      </c>
      <c r="H221" s="99">
        <f t="shared" ref="H221" si="53">SUM(H219:H220)</f>
        <v>0</v>
      </c>
      <c r="I221" s="99">
        <f t="shared" ref="I221:J221" si="54">SUM(I219:I220)</f>
        <v>10000</v>
      </c>
      <c r="J221" s="99">
        <f t="shared" si="54"/>
        <v>0</v>
      </c>
    </row>
    <row r="222" spans="1:10" x14ac:dyDescent="0.25">
      <c r="A222" s="17">
        <v>3</v>
      </c>
      <c r="B222" s="17">
        <v>1</v>
      </c>
      <c r="D222" s="1">
        <v>633</v>
      </c>
      <c r="E222" s="10" t="s">
        <v>205</v>
      </c>
      <c r="G222" s="1" t="s">
        <v>138</v>
      </c>
      <c r="H222" s="1">
        <v>100</v>
      </c>
      <c r="I222" s="1">
        <v>100</v>
      </c>
      <c r="J222" s="1">
        <v>100</v>
      </c>
    </row>
    <row r="223" spans="1:10" x14ac:dyDescent="0.25">
      <c r="A223" s="17">
        <v>3</v>
      </c>
      <c r="B223" s="17">
        <v>1</v>
      </c>
      <c r="D223" s="1">
        <v>633</v>
      </c>
      <c r="E223" s="10" t="s">
        <v>208</v>
      </c>
      <c r="G223" s="1" t="s">
        <v>139</v>
      </c>
      <c r="H223" s="1">
        <v>0</v>
      </c>
      <c r="I223" s="1">
        <v>0</v>
      </c>
      <c r="J223" s="1">
        <v>0</v>
      </c>
    </row>
    <row r="224" spans="1:10" x14ac:dyDescent="0.25">
      <c r="A224" s="17">
        <v>3</v>
      </c>
      <c r="B224" s="17">
        <v>1</v>
      </c>
      <c r="D224" s="1">
        <v>634</v>
      </c>
      <c r="E224" s="10" t="s">
        <v>202</v>
      </c>
      <c r="G224" s="1" t="s">
        <v>140</v>
      </c>
      <c r="H224" s="1">
        <v>0</v>
      </c>
      <c r="I224" s="1">
        <v>0</v>
      </c>
      <c r="J224" s="1">
        <v>0</v>
      </c>
    </row>
    <row r="225" spans="1:10" x14ac:dyDescent="0.25">
      <c r="A225" s="17">
        <v>3</v>
      </c>
      <c r="B225" s="17">
        <v>1</v>
      </c>
      <c r="D225" s="1">
        <v>637</v>
      </c>
      <c r="E225" s="10" t="s">
        <v>205</v>
      </c>
      <c r="G225" s="1" t="s">
        <v>141</v>
      </c>
      <c r="H225" s="1">
        <v>1200</v>
      </c>
      <c r="I225" s="1">
        <v>1200</v>
      </c>
      <c r="J225" s="1">
        <v>1200</v>
      </c>
    </row>
    <row r="226" spans="1:10" x14ac:dyDescent="0.25">
      <c r="A226" s="17">
        <v>3</v>
      </c>
      <c r="B226" s="17">
        <v>1</v>
      </c>
      <c r="D226" s="1">
        <v>637</v>
      </c>
      <c r="E226" s="10" t="s">
        <v>218</v>
      </c>
      <c r="G226" s="1" t="s">
        <v>142</v>
      </c>
      <c r="H226" s="1">
        <v>0</v>
      </c>
      <c r="I226" s="1">
        <v>0</v>
      </c>
      <c r="J226" s="1">
        <v>0</v>
      </c>
    </row>
    <row r="227" spans="1:10" x14ac:dyDescent="0.25">
      <c r="A227" s="17">
        <v>3</v>
      </c>
      <c r="B227" s="17">
        <v>1</v>
      </c>
      <c r="D227" s="1">
        <v>642</v>
      </c>
      <c r="E227" s="10" t="s">
        <v>212</v>
      </c>
      <c r="G227" s="1" t="s">
        <v>143</v>
      </c>
      <c r="H227" s="1">
        <v>0</v>
      </c>
      <c r="I227" s="1">
        <v>0</v>
      </c>
      <c r="J227" s="1">
        <v>0</v>
      </c>
    </row>
    <row r="228" spans="1:10" x14ac:dyDescent="0.25">
      <c r="A228" s="17">
        <v>3</v>
      </c>
      <c r="B228" s="17">
        <v>1</v>
      </c>
      <c r="D228" s="1"/>
      <c r="E228" s="10"/>
      <c r="G228" s="3" t="s">
        <v>144</v>
      </c>
      <c r="H228" s="97">
        <f t="shared" ref="H228" si="55">SUM(H222:H227)</f>
        <v>1300</v>
      </c>
      <c r="I228" s="97">
        <f t="shared" ref="I228:J228" si="56">SUM(I222:I227)</f>
        <v>1300</v>
      </c>
      <c r="J228" s="97">
        <f t="shared" si="56"/>
        <v>1300</v>
      </c>
    </row>
    <row r="229" spans="1:10" x14ac:dyDescent="0.25">
      <c r="A229" s="17">
        <v>4</v>
      </c>
      <c r="B229" s="17">
        <v>1</v>
      </c>
      <c r="D229" s="1">
        <v>633</v>
      </c>
      <c r="E229" s="10" t="s">
        <v>212</v>
      </c>
      <c r="G229" s="1" t="s">
        <v>145</v>
      </c>
      <c r="H229" s="1">
        <v>880</v>
      </c>
      <c r="I229" s="1">
        <v>880</v>
      </c>
      <c r="J229" s="1">
        <v>880</v>
      </c>
    </row>
    <row r="230" spans="1:10" x14ac:dyDescent="0.25">
      <c r="A230" s="17">
        <v>4</v>
      </c>
      <c r="B230" s="17">
        <v>1</v>
      </c>
      <c r="D230" s="1">
        <v>633</v>
      </c>
      <c r="E230" s="10" t="s">
        <v>209</v>
      </c>
      <c r="G230" s="1" t="s">
        <v>475</v>
      </c>
      <c r="H230" s="1">
        <v>2300</v>
      </c>
      <c r="I230" s="1">
        <v>2300</v>
      </c>
      <c r="J230" s="1">
        <v>2300</v>
      </c>
    </row>
    <row r="231" spans="1:10" x14ac:dyDescent="0.25">
      <c r="A231" s="17">
        <v>4</v>
      </c>
      <c r="B231" s="17">
        <v>1</v>
      </c>
      <c r="D231" s="1">
        <v>634</v>
      </c>
      <c r="E231" s="10" t="s">
        <v>203</v>
      </c>
      <c r="G231" s="1" t="s">
        <v>382</v>
      </c>
      <c r="H231" s="1">
        <v>2700</v>
      </c>
      <c r="I231" s="1">
        <v>2700</v>
      </c>
      <c r="J231" s="1">
        <v>2700</v>
      </c>
    </row>
    <row r="232" spans="1:10" x14ac:dyDescent="0.25">
      <c r="A232" s="17">
        <v>4</v>
      </c>
      <c r="B232" s="17">
        <v>1</v>
      </c>
      <c r="D232" s="1">
        <v>632</v>
      </c>
      <c r="E232" s="10" t="s">
        <v>202</v>
      </c>
      <c r="G232" s="1" t="s">
        <v>383</v>
      </c>
      <c r="H232" s="1">
        <v>400</v>
      </c>
      <c r="I232" s="1">
        <v>400</v>
      </c>
      <c r="J232" s="1">
        <v>400</v>
      </c>
    </row>
    <row r="233" spans="1:10" x14ac:dyDescent="0.25">
      <c r="A233" s="17">
        <v>4</v>
      </c>
      <c r="B233" s="17">
        <v>1</v>
      </c>
      <c r="D233" s="1">
        <v>632</v>
      </c>
      <c r="E233" s="10" t="s">
        <v>202</v>
      </c>
      <c r="G233" s="1" t="s">
        <v>490</v>
      </c>
      <c r="H233" s="1">
        <v>1500</v>
      </c>
      <c r="I233" s="1">
        <v>1000</v>
      </c>
      <c r="J233" s="1">
        <v>1000</v>
      </c>
    </row>
    <row r="234" spans="1:10" x14ac:dyDescent="0.25">
      <c r="A234" s="17">
        <v>4</v>
      </c>
      <c r="B234" s="17">
        <v>1</v>
      </c>
      <c r="D234" s="1">
        <v>632</v>
      </c>
      <c r="E234" s="10" t="s">
        <v>202</v>
      </c>
      <c r="G234" s="1" t="s">
        <v>415</v>
      </c>
      <c r="H234" s="1">
        <v>400</v>
      </c>
      <c r="I234" s="1">
        <v>400</v>
      </c>
      <c r="J234" s="1">
        <v>400</v>
      </c>
    </row>
    <row r="235" spans="1:10" x14ac:dyDescent="0.25">
      <c r="A235" s="17">
        <v>4</v>
      </c>
      <c r="B235" s="17">
        <v>1</v>
      </c>
      <c r="D235" s="1">
        <v>637</v>
      </c>
      <c r="E235" s="10" t="s">
        <v>205</v>
      </c>
      <c r="G235" s="1" t="s">
        <v>146</v>
      </c>
      <c r="H235" s="1">
        <v>41000</v>
      </c>
      <c r="I235" s="1">
        <v>45000</v>
      </c>
      <c r="J235" s="1">
        <v>50000</v>
      </c>
    </row>
    <row r="236" spans="1:10" x14ac:dyDescent="0.25">
      <c r="A236" s="17">
        <v>4</v>
      </c>
      <c r="B236" s="17">
        <v>1</v>
      </c>
      <c r="D236" s="1"/>
      <c r="E236" s="10"/>
      <c r="G236" s="3" t="s">
        <v>147</v>
      </c>
      <c r="H236" s="97">
        <f t="shared" ref="H236:J236" si="57">SUM(H229:H235)</f>
        <v>49180</v>
      </c>
      <c r="I236" s="97">
        <f t="shared" si="57"/>
        <v>52680</v>
      </c>
      <c r="J236" s="97">
        <f t="shared" si="57"/>
        <v>57680</v>
      </c>
    </row>
    <row r="237" spans="1:10" x14ac:dyDescent="0.25">
      <c r="A237" s="17">
        <v>4</v>
      </c>
      <c r="B237" s="17">
        <v>2</v>
      </c>
      <c r="D237" s="1">
        <v>717</v>
      </c>
      <c r="E237" s="10" t="s">
        <v>202</v>
      </c>
      <c r="G237" s="1" t="s">
        <v>148</v>
      </c>
      <c r="H237" s="108">
        <v>0</v>
      </c>
      <c r="I237" s="108">
        <v>0</v>
      </c>
      <c r="J237" s="108">
        <v>0</v>
      </c>
    </row>
    <row r="238" spans="1:10" x14ac:dyDescent="0.25">
      <c r="A238" s="17">
        <v>4</v>
      </c>
      <c r="B238" s="17">
        <v>2</v>
      </c>
      <c r="D238" s="1">
        <v>717</v>
      </c>
      <c r="E238" s="10" t="s">
        <v>202</v>
      </c>
      <c r="G238" s="1" t="s">
        <v>450</v>
      </c>
      <c r="H238" s="1"/>
      <c r="I238" s="1"/>
      <c r="J238" s="1"/>
    </row>
    <row r="239" spans="1:10" x14ac:dyDescent="0.25">
      <c r="A239" s="17">
        <v>4</v>
      </c>
      <c r="B239" s="17">
        <v>2</v>
      </c>
      <c r="D239" s="1">
        <v>717</v>
      </c>
      <c r="E239" s="10" t="s">
        <v>202</v>
      </c>
      <c r="G239" s="1" t="s">
        <v>384</v>
      </c>
      <c r="H239" s="108">
        <v>0</v>
      </c>
      <c r="I239" s="108">
        <v>0</v>
      </c>
      <c r="J239" s="108">
        <v>0</v>
      </c>
    </row>
    <row r="240" spans="1:10" x14ac:dyDescent="0.25">
      <c r="A240" s="17">
        <v>4</v>
      </c>
      <c r="B240" s="17">
        <v>1</v>
      </c>
      <c r="D240" s="1"/>
      <c r="E240" s="10"/>
      <c r="G240" s="5" t="s">
        <v>149</v>
      </c>
      <c r="H240" s="99">
        <f t="shared" ref="H240" si="58">SUM(H237:H239)</f>
        <v>0</v>
      </c>
      <c r="I240" s="99">
        <f t="shared" ref="I240:J240" si="59">SUM(I237:I239)</f>
        <v>0</v>
      </c>
      <c r="J240" s="99">
        <f t="shared" si="59"/>
        <v>0</v>
      </c>
    </row>
    <row r="241" spans="1:10" x14ac:dyDescent="0.25">
      <c r="A241" s="17">
        <v>4</v>
      </c>
      <c r="B241" s="17">
        <v>2</v>
      </c>
      <c r="D241" s="1">
        <v>635</v>
      </c>
      <c r="E241" s="10" t="s">
        <v>212</v>
      </c>
      <c r="G241" s="1" t="s">
        <v>478</v>
      </c>
      <c r="H241" s="1">
        <v>20000</v>
      </c>
      <c r="I241" s="1">
        <v>0</v>
      </c>
      <c r="J241" s="1">
        <v>0</v>
      </c>
    </row>
    <row r="242" spans="1:10" x14ac:dyDescent="0.25">
      <c r="A242" s="17">
        <v>4</v>
      </c>
      <c r="B242" s="17">
        <v>2</v>
      </c>
      <c r="D242" s="1">
        <v>635</v>
      </c>
      <c r="E242" s="10" t="s">
        <v>212</v>
      </c>
      <c r="G242" s="1" t="s">
        <v>150</v>
      </c>
      <c r="H242" s="1">
        <v>2000</v>
      </c>
      <c r="I242" s="1">
        <v>2000</v>
      </c>
      <c r="J242" s="1">
        <v>2000</v>
      </c>
    </row>
    <row r="243" spans="1:10" x14ac:dyDescent="0.25">
      <c r="A243" s="17">
        <v>4</v>
      </c>
      <c r="B243" s="17">
        <v>2</v>
      </c>
      <c r="D243" s="1"/>
      <c r="E243" s="10"/>
      <c r="G243" s="3" t="s">
        <v>151</v>
      </c>
      <c r="H243" s="97">
        <f>SUM(H241:H242)</f>
        <v>22000</v>
      </c>
      <c r="I243" s="97">
        <f t="shared" ref="I243:J243" si="60">SUM(I242)</f>
        <v>2000</v>
      </c>
      <c r="J243" s="97">
        <f t="shared" si="60"/>
        <v>2000</v>
      </c>
    </row>
    <row r="244" spans="1:10" x14ac:dyDescent="0.25">
      <c r="A244" s="17">
        <v>4</v>
      </c>
      <c r="B244" s="17">
        <v>2</v>
      </c>
      <c r="D244" s="1">
        <v>717</v>
      </c>
      <c r="E244" s="10" t="s">
        <v>202</v>
      </c>
      <c r="G244" s="1" t="s">
        <v>489</v>
      </c>
      <c r="H244" s="1"/>
      <c r="I244" s="1"/>
      <c r="J244" s="1"/>
    </row>
    <row r="245" spans="1:10" x14ac:dyDescent="0.25">
      <c r="A245" s="17">
        <v>4</v>
      </c>
      <c r="B245" s="17">
        <v>2</v>
      </c>
      <c r="D245" s="1">
        <v>717</v>
      </c>
      <c r="E245" s="10" t="s">
        <v>202</v>
      </c>
      <c r="G245" s="1" t="s">
        <v>399</v>
      </c>
      <c r="H245" s="1">
        <v>525000</v>
      </c>
      <c r="I245" s="1"/>
      <c r="J245" s="1"/>
    </row>
    <row r="246" spans="1:10" x14ac:dyDescent="0.25">
      <c r="A246" s="17">
        <v>4</v>
      </c>
      <c r="B246" s="17">
        <v>2</v>
      </c>
      <c r="D246" s="1">
        <v>717</v>
      </c>
      <c r="E246" s="10" t="s">
        <v>202</v>
      </c>
      <c r="G246" s="1" t="s">
        <v>400</v>
      </c>
      <c r="H246" s="1">
        <v>157246</v>
      </c>
      <c r="I246" s="1"/>
      <c r="J246" s="1"/>
    </row>
    <row r="247" spans="1:10" x14ac:dyDescent="0.25">
      <c r="A247" s="17"/>
      <c r="B247" s="17">
        <v>2</v>
      </c>
      <c r="D247" s="1"/>
      <c r="E247" s="10"/>
      <c r="G247" s="1" t="s">
        <v>406</v>
      </c>
      <c r="H247" s="1"/>
      <c r="I247" s="1"/>
      <c r="J247" s="1"/>
    </row>
    <row r="248" spans="1:10" x14ac:dyDescent="0.25">
      <c r="A248" s="17">
        <v>4</v>
      </c>
      <c r="B248" s="17">
        <v>2</v>
      </c>
      <c r="D248" s="1">
        <v>717</v>
      </c>
      <c r="E248" s="10" t="s">
        <v>202</v>
      </c>
      <c r="G248" s="1" t="s">
        <v>471</v>
      </c>
      <c r="H248" s="1"/>
      <c r="I248" s="1"/>
      <c r="J248" s="1"/>
    </row>
    <row r="249" spans="1:10" x14ac:dyDescent="0.25">
      <c r="A249" s="17">
        <v>4</v>
      </c>
      <c r="B249" s="17">
        <v>2</v>
      </c>
      <c r="D249" s="1">
        <v>717</v>
      </c>
      <c r="E249" s="10" t="s">
        <v>202</v>
      </c>
      <c r="G249" s="1" t="s">
        <v>472</v>
      </c>
      <c r="H249" s="1"/>
      <c r="I249" s="1"/>
      <c r="J249" s="1"/>
    </row>
    <row r="250" spans="1:10" x14ac:dyDescent="0.25">
      <c r="A250" s="17">
        <v>4</v>
      </c>
      <c r="B250" s="17">
        <v>2</v>
      </c>
      <c r="D250" s="1"/>
      <c r="E250" s="10"/>
      <c r="G250" s="5" t="s">
        <v>152</v>
      </c>
      <c r="H250" s="99">
        <f t="shared" ref="H250" si="61">SUM(H244:H249)</f>
        <v>682246</v>
      </c>
      <c r="I250" s="99">
        <f t="shared" ref="I250:J250" si="62">SUM(I244:I249)</f>
        <v>0</v>
      </c>
      <c r="J250" s="99">
        <f t="shared" si="62"/>
        <v>0</v>
      </c>
    </row>
    <row r="251" spans="1:10" x14ac:dyDescent="0.25">
      <c r="A251" s="17">
        <v>4</v>
      </c>
      <c r="B251" s="17">
        <v>3</v>
      </c>
      <c r="D251" s="1">
        <v>637</v>
      </c>
      <c r="E251" s="10" t="s">
        <v>206</v>
      </c>
      <c r="G251" s="1" t="s">
        <v>153</v>
      </c>
      <c r="H251" s="108">
        <v>0</v>
      </c>
      <c r="I251" s="108">
        <v>0</v>
      </c>
      <c r="J251" s="108">
        <v>0</v>
      </c>
    </row>
    <row r="252" spans="1:10" x14ac:dyDescent="0.25">
      <c r="A252" s="17">
        <v>4</v>
      </c>
      <c r="B252" s="17">
        <v>3</v>
      </c>
      <c r="D252" s="1"/>
      <c r="E252" s="10"/>
      <c r="G252" s="3" t="s">
        <v>154</v>
      </c>
      <c r="H252" s="97">
        <f t="shared" ref="H252" si="63">SUM(H251)</f>
        <v>0</v>
      </c>
      <c r="I252" s="97">
        <f t="shared" ref="I252:J252" si="64">SUM(I251)</f>
        <v>0</v>
      </c>
      <c r="J252" s="97">
        <f t="shared" si="64"/>
        <v>0</v>
      </c>
    </row>
    <row r="253" spans="1:10" x14ac:dyDescent="0.25">
      <c r="A253" s="17">
        <v>5</v>
      </c>
      <c r="B253" s="17">
        <v>1</v>
      </c>
      <c r="D253" s="1">
        <v>633</v>
      </c>
      <c r="E253" s="10" t="s">
        <v>212</v>
      </c>
      <c r="G253" s="1" t="s">
        <v>155</v>
      </c>
      <c r="H253" s="108">
        <v>500</v>
      </c>
      <c r="I253" s="108">
        <v>500</v>
      </c>
      <c r="J253" s="108">
        <v>500</v>
      </c>
    </row>
    <row r="254" spans="1:10" x14ac:dyDescent="0.25">
      <c r="A254" s="17">
        <v>5</v>
      </c>
      <c r="B254" s="17">
        <v>1</v>
      </c>
      <c r="D254" s="1"/>
      <c r="E254" s="10"/>
      <c r="G254" s="3" t="s">
        <v>222</v>
      </c>
      <c r="H254" s="97">
        <f t="shared" ref="H254" si="65">SUM(H253)</f>
        <v>500</v>
      </c>
      <c r="I254" s="97">
        <f t="shared" ref="I254:J254" si="66">SUM(I253)</f>
        <v>500</v>
      </c>
      <c r="J254" s="97">
        <f t="shared" si="66"/>
        <v>500</v>
      </c>
    </row>
    <row r="255" spans="1:10" x14ac:dyDescent="0.25">
      <c r="A255" s="17">
        <v>5</v>
      </c>
      <c r="B255" s="17">
        <v>2</v>
      </c>
      <c r="D255" s="1">
        <v>633</v>
      </c>
      <c r="E255" s="10" t="s">
        <v>212</v>
      </c>
      <c r="G255" s="1" t="s">
        <v>156</v>
      </c>
      <c r="H255" s="1">
        <v>200</v>
      </c>
      <c r="I255" s="1">
        <v>200</v>
      </c>
      <c r="J255" s="1">
        <v>200</v>
      </c>
    </row>
    <row r="256" spans="1:10" x14ac:dyDescent="0.25">
      <c r="A256" s="17">
        <v>5</v>
      </c>
      <c r="B256" s="17">
        <v>2</v>
      </c>
      <c r="D256" s="83">
        <v>633</v>
      </c>
      <c r="E256" s="84" t="s">
        <v>212</v>
      </c>
      <c r="F256" s="82"/>
      <c r="G256" s="1" t="s">
        <v>373</v>
      </c>
      <c r="H256" s="1">
        <v>0</v>
      </c>
      <c r="I256" s="1">
        <v>0</v>
      </c>
      <c r="J256" s="1">
        <v>0</v>
      </c>
    </row>
    <row r="257" spans="1:10" x14ac:dyDescent="0.25">
      <c r="A257" s="17">
        <v>5</v>
      </c>
      <c r="B257" s="17">
        <v>2</v>
      </c>
      <c r="D257" s="1">
        <v>635</v>
      </c>
      <c r="E257" s="10" t="s">
        <v>212</v>
      </c>
      <c r="G257" s="1" t="s">
        <v>395</v>
      </c>
      <c r="H257" s="1">
        <v>0</v>
      </c>
      <c r="I257" s="1">
        <v>0</v>
      </c>
      <c r="J257" s="1">
        <v>0</v>
      </c>
    </row>
    <row r="258" spans="1:10" x14ac:dyDescent="0.25">
      <c r="A258" s="17">
        <v>5</v>
      </c>
      <c r="B258" s="17">
        <v>2</v>
      </c>
      <c r="D258" s="1">
        <v>635</v>
      </c>
      <c r="E258" s="10" t="s">
        <v>212</v>
      </c>
      <c r="G258" s="1" t="s">
        <v>157</v>
      </c>
      <c r="H258" s="1">
        <v>0</v>
      </c>
      <c r="I258" s="1">
        <v>0</v>
      </c>
      <c r="J258" s="1">
        <v>0</v>
      </c>
    </row>
    <row r="259" spans="1:10" x14ac:dyDescent="0.25">
      <c r="A259" s="17">
        <v>5</v>
      </c>
      <c r="B259" s="17">
        <v>2</v>
      </c>
      <c r="D259" s="1"/>
      <c r="E259" s="10"/>
      <c r="G259" s="3" t="s">
        <v>158</v>
      </c>
      <c r="H259" s="97">
        <f t="shared" ref="H259" si="67">SUM(H255:H258)</f>
        <v>200</v>
      </c>
      <c r="I259" s="97">
        <f t="shared" ref="I259:J259" si="68">SUM(I255:I258)</f>
        <v>200</v>
      </c>
      <c r="J259" s="97">
        <f t="shared" si="68"/>
        <v>200</v>
      </c>
    </row>
    <row r="260" spans="1:10" x14ac:dyDescent="0.25">
      <c r="A260" s="17">
        <v>5</v>
      </c>
      <c r="B260" s="17">
        <v>2</v>
      </c>
      <c r="D260" s="1">
        <v>717</v>
      </c>
      <c r="E260" s="10" t="s">
        <v>203</v>
      </c>
      <c r="G260" s="1" t="s">
        <v>488</v>
      </c>
      <c r="H260" s="1"/>
      <c r="I260" s="1">
        <v>0</v>
      </c>
      <c r="J260" s="1">
        <v>0</v>
      </c>
    </row>
    <row r="261" spans="1:10" x14ac:dyDescent="0.25">
      <c r="A261" s="17">
        <v>5</v>
      </c>
      <c r="B261" s="17">
        <v>2</v>
      </c>
      <c r="D261" s="1">
        <v>717</v>
      </c>
      <c r="E261" s="10" t="s">
        <v>203</v>
      </c>
      <c r="G261" s="1" t="s">
        <v>386</v>
      </c>
      <c r="H261" s="1">
        <v>220338</v>
      </c>
      <c r="I261" s="1">
        <v>129038</v>
      </c>
      <c r="J261" s="1"/>
    </row>
    <row r="262" spans="1:10" x14ac:dyDescent="0.25">
      <c r="A262" s="17">
        <v>5</v>
      </c>
      <c r="B262" s="17">
        <v>2</v>
      </c>
      <c r="D262" s="1">
        <v>717</v>
      </c>
      <c r="E262" s="10" t="s">
        <v>203</v>
      </c>
      <c r="G262" s="1" t="s">
        <v>458</v>
      </c>
      <c r="H262" s="1">
        <v>30000</v>
      </c>
      <c r="I262" s="1">
        <v>120000</v>
      </c>
      <c r="J262" s="1"/>
    </row>
    <row r="263" spans="1:10" x14ac:dyDescent="0.25">
      <c r="A263" s="17">
        <v>5</v>
      </c>
      <c r="B263" s="17">
        <v>2</v>
      </c>
      <c r="D263" s="1"/>
      <c r="E263" s="10"/>
      <c r="G263" s="5" t="s">
        <v>159</v>
      </c>
      <c r="H263" s="99">
        <f t="shared" ref="H263" si="69">SUM(H260:H262)</f>
        <v>250338</v>
      </c>
      <c r="I263" s="99">
        <f t="shared" ref="I263:J263" si="70">SUM(I260:I262)</f>
        <v>249038</v>
      </c>
      <c r="J263" s="99">
        <f t="shared" si="70"/>
        <v>0</v>
      </c>
    </row>
    <row r="264" spans="1:10" x14ac:dyDescent="0.25">
      <c r="A264" s="17">
        <v>6</v>
      </c>
      <c r="B264" s="17">
        <v>1</v>
      </c>
      <c r="D264" s="1">
        <v>642</v>
      </c>
      <c r="E264" s="10" t="s">
        <v>203</v>
      </c>
      <c r="G264" s="1" t="s">
        <v>456</v>
      </c>
      <c r="H264" s="1">
        <v>12848</v>
      </c>
      <c r="I264" s="1">
        <v>12848</v>
      </c>
      <c r="J264" s="1">
        <v>12848</v>
      </c>
    </row>
    <row r="265" spans="1:10" x14ac:dyDescent="0.25">
      <c r="A265" s="17">
        <v>6</v>
      </c>
      <c r="B265" s="17">
        <v>1</v>
      </c>
      <c r="D265" s="1">
        <v>637</v>
      </c>
      <c r="E265" s="10" t="s">
        <v>205</v>
      </c>
      <c r="G265" s="1" t="s">
        <v>418</v>
      </c>
      <c r="H265" s="1">
        <v>1000</v>
      </c>
      <c r="I265" s="1">
        <v>1000</v>
      </c>
      <c r="J265" s="1">
        <v>1000</v>
      </c>
    </row>
    <row r="266" spans="1:10" x14ac:dyDescent="0.25">
      <c r="A266" s="17">
        <v>6</v>
      </c>
      <c r="B266" s="17">
        <v>1</v>
      </c>
      <c r="D266" s="1">
        <v>633</v>
      </c>
      <c r="E266" s="10" t="s">
        <v>212</v>
      </c>
      <c r="G266" s="1" t="s">
        <v>459</v>
      </c>
      <c r="H266" s="1">
        <v>1000</v>
      </c>
      <c r="I266" s="1">
        <v>1000</v>
      </c>
      <c r="J266" s="1">
        <v>1000</v>
      </c>
    </row>
    <row r="267" spans="1:10" x14ac:dyDescent="0.25">
      <c r="A267" s="17">
        <v>6</v>
      </c>
      <c r="B267" s="17">
        <v>1</v>
      </c>
      <c r="D267" s="1">
        <v>633</v>
      </c>
      <c r="E267" s="10" t="s">
        <v>212</v>
      </c>
      <c r="G267" s="1" t="s">
        <v>460</v>
      </c>
      <c r="H267" s="1">
        <v>0</v>
      </c>
      <c r="I267" s="1">
        <v>0</v>
      </c>
      <c r="J267" s="1">
        <v>0</v>
      </c>
    </row>
    <row r="268" spans="1:10" x14ac:dyDescent="0.25">
      <c r="A268" s="17">
        <v>6</v>
      </c>
      <c r="B268" s="17">
        <v>1</v>
      </c>
      <c r="D268" s="1">
        <v>633</v>
      </c>
      <c r="E268" s="10" t="s">
        <v>212</v>
      </c>
      <c r="G268" s="1" t="s">
        <v>417</v>
      </c>
      <c r="H268" s="1">
        <v>0</v>
      </c>
      <c r="I268" s="1">
        <v>0</v>
      </c>
      <c r="J268" s="1">
        <v>0</v>
      </c>
    </row>
    <row r="269" spans="1:10" x14ac:dyDescent="0.25">
      <c r="A269" s="17">
        <v>6</v>
      </c>
      <c r="B269" s="17">
        <v>1</v>
      </c>
      <c r="D269" s="1">
        <v>637</v>
      </c>
      <c r="E269" s="10" t="s">
        <v>206</v>
      </c>
      <c r="G269" s="1" t="s">
        <v>416</v>
      </c>
      <c r="H269" s="1">
        <v>0</v>
      </c>
      <c r="I269" s="1">
        <v>0</v>
      </c>
      <c r="J269" s="1">
        <v>0</v>
      </c>
    </row>
    <row r="270" spans="1:10" x14ac:dyDescent="0.25">
      <c r="A270" s="17">
        <v>6</v>
      </c>
      <c r="B270" s="17">
        <v>1</v>
      </c>
      <c r="D270" s="1">
        <v>635</v>
      </c>
      <c r="E270" s="10" t="s">
        <v>212</v>
      </c>
      <c r="G270" s="1" t="s">
        <v>473</v>
      </c>
      <c r="H270" s="1">
        <v>0</v>
      </c>
      <c r="I270" s="1">
        <v>0</v>
      </c>
      <c r="J270" s="1">
        <v>0</v>
      </c>
    </row>
    <row r="271" spans="1:10" x14ac:dyDescent="0.25">
      <c r="A271" s="17">
        <v>6</v>
      </c>
      <c r="B271" s="17">
        <v>1</v>
      </c>
      <c r="D271" s="1">
        <v>635</v>
      </c>
      <c r="E271" s="10" t="s">
        <v>212</v>
      </c>
      <c r="G271" s="1" t="s">
        <v>397</v>
      </c>
      <c r="H271" s="1">
        <v>0</v>
      </c>
      <c r="I271" s="1">
        <v>0</v>
      </c>
      <c r="J271" s="1">
        <v>0</v>
      </c>
    </row>
    <row r="272" spans="1:10" x14ac:dyDescent="0.25">
      <c r="A272" s="17">
        <v>6</v>
      </c>
      <c r="B272" s="17">
        <v>1</v>
      </c>
      <c r="D272" s="1">
        <v>651</v>
      </c>
      <c r="E272" s="10" t="s">
        <v>203</v>
      </c>
      <c r="G272" s="1" t="s">
        <v>160</v>
      </c>
      <c r="H272" s="1">
        <v>0</v>
      </c>
      <c r="I272" s="1">
        <v>0</v>
      </c>
      <c r="J272" s="1">
        <v>0</v>
      </c>
    </row>
    <row r="273" spans="1:10" x14ac:dyDescent="0.25">
      <c r="A273" s="17">
        <v>6</v>
      </c>
      <c r="B273" s="17">
        <v>1</v>
      </c>
      <c r="D273" s="1"/>
      <c r="E273" s="10"/>
      <c r="G273" s="3" t="s">
        <v>161</v>
      </c>
      <c r="H273" s="97">
        <f t="shared" ref="H273:J273" si="71">SUM(H264:H272)</f>
        <v>14848</v>
      </c>
      <c r="I273" s="97">
        <f t="shared" si="71"/>
        <v>14848</v>
      </c>
      <c r="J273" s="97">
        <f t="shared" si="71"/>
        <v>14848</v>
      </c>
    </row>
    <row r="274" spans="1:10" x14ac:dyDescent="0.25">
      <c r="A274" s="17">
        <v>6</v>
      </c>
      <c r="B274" s="17">
        <v>1</v>
      </c>
      <c r="D274" s="1">
        <v>717</v>
      </c>
      <c r="E274" s="10" t="s">
        <v>203</v>
      </c>
      <c r="G274" s="1" t="s">
        <v>431</v>
      </c>
      <c r="H274" s="108">
        <v>0</v>
      </c>
      <c r="I274" s="108">
        <v>0</v>
      </c>
      <c r="J274" s="108">
        <v>0</v>
      </c>
    </row>
    <row r="275" spans="1:10" x14ac:dyDescent="0.25">
      <c r="A275" s="17">
        <v>6</v>
      </c>
      <c r="B275" s="17">
        <v>1</v>
      </c>
      <c r="D275" s="1">
        <v>717</v>
      </c>
      <c r="E275" s="10" t="s">
        <v>203</v>
      </c>
      <c r="G275" s="1" t="s">
        <v>432</v>
      </c>
      <c r="H275" s="108"/>
      <c r="I275" s="108"/>
      <c r="J275" s="108"/>
    </row>
    <row r="276" spans="1:10" x14ac:dyDescent="0.25">
      <c r="A276" s="17">
        <v>6</v>
      </c>
      <c r="B276" s="17">
        <v>1</v>
      </c>
      <c r="D276" s="1">
        <v>717</v>
      </c>
      <c r="E276" s="10" t="s">
        <v>203</v>
      </c>
      <c r="G276" s="1" t="s">
        <v>419</v>
      </c>
      <c r="H276" s="108"/>
      <c r="I276" s="108"/>
      <c r="J276" s="108"/>
    </row>
    <row r="277" spans="1:10" x14ac:dyDescent="0.25">
      <c r="A277" s="17">
        <v>6</v>
      </c>
      <c r="B277" s="17">
        <v>1</v>
      </c>
      <c r="D277" s="1">
        <v>717</v>
      </c>
      <c r="E277" s="10" t="s">
        <v>203</v>
      </c>
      <c r="G277" s="1" t="s">
        <v>393</v>
      </c>
      <c r="H277" s="108">
        <v>0</v>
      </c>
      <c r="I277" s="108">
        <v>0</v>
      </c>
      <c r="J277" s="108">
        <v>0</v>
      </c>
    </row>
    <row r="278" spans="1:10" x14ac:dyDescent="0.25">
      <c r="A278" s="17">
        <v>6</v>
      </c>
      <c r="B278" s="17">
        <v>1</v>
      </c>
      <c r="D278" s="1">
        <v>717</v>
      </c>
      <c r="E278" s="10" t="s">
        <v>203</v>
      </c>
      <c r="G278" s="1" t="s">
        <v>394</v>
      </c>
      <c r="H278" s="108">
        <v>0</v>
      </c>
      <c r="I278" s="108">
        <v>0</v>
      </c>
      <c r="J278" s="108">
        <v>0</v>
      </c>
    </row>
    <row r="279" spans="1:10" x14ac:dyDescent="0.25">
      <c r="A279" s="17">
        <v>6</v>
      </c>
      <c r="B279" s="17">
        <v>1</v>
      </c>
      <c r="D279" s="1"/>
      <c r="E279" s="10"/>
      <c r="G279" s="5" t="s">
        <v>162</v>
      </c>
      <c r="H279" s="99">
        <f t="shared" ref="H279" si="72">SUM(H274:H278)</f>
        <v>0</v>
      </c>
      <c r="I279" s="99">
        <f t="shared" ref="I279:J279" si="73">SUM(I274:I278)</f>
        <v>0</v>
      </c>
      <c r="J279" s="99">
        <f t="shared" si="73"/>
        <v>0</v>
      </c>
    </row>
    <row r="280" spans="1:10" x14ac:dyDescent="0.25">
      <c r="A280" s="17">
        <v>6</v>
      </c>
      <c r="B280" s="17">
        <v>2</v>
      </c>
      <c r="D280" s="1">
        <v>637</v>
      </c>
      <c r="E280" s="10" t="s">
        <v>203</v>
      </c>
      <c r="G280" s="1" t="s">
        <v>163</v>
      </c>
      <c r="H280" s="1">
        <v>300</v>
      </c>
      <c r="I280" s="1">
        <v>300</v>
      </c>
      <c r="J280" s="1">
        <v>300</v>
      </c>
    </row>
    <row r="281" spans="1:10" x14ac:dyDescent="0.25">
      <c r="A281" s="17">
        <v>6</v>
      </c>
      <c r="B281" s="17">
        <v>2</v>
      </c>
      <c r="D281" s="1">
        <v>633</v>
      </c>
      <c r="E281" s="10" t="s">
        <v>208</v>
      </c>
      <c r="G281" s="1" t="s">
        <v>164</v>
      </c>
      <c r="H281" s="1">
        <v>200</v>
      </c>
      <c r="I281" s="1">
        <v>200</v>
      </c>
      <c r="J281" s="1">
        <v>200</v>
      </c>
    </row>
    <row r="282" spans="1:10" x14ac:dyDescent="0.25">
      <c r="A282" s="17">
        <v>6</v>
      </c>
      <c r="B282" s="17">
        <v>2</v>
      </c>
      <c r="D282" s="1"/>
      <c r="E282" s="10"/>
      <c r="G282" s="3" t="s">
        <v>165</v>
      </c>
      <c r="H282" s="97">
        <f t="shared" ref="H282" si="74">SUM(H280:H281)</f>
        <v>500</v>
      </c>
      <c r="I282" s="97">
        <f t="shared" ref="I282:J282" si="75">SUM(I280:I281)</f>
        <v>500</v>
      </c>
      <c r="J282" s="97">
        <f t="shared" si="75"/>
        <v>500</v>
      </c>
    </row>
    <row r="283" spans="1:10" x14ac:dyDescent="0.25">
      <c r="A283" s="17">
        <v>7</v>
      </c>
      <c r="B283" s="17">
        <v>1</v>
      </c>
      <c r="D283" s="1">
        <v>632</v>
      </c>
      <c r="E283" s="10" t="s">
        <v>202</v>
      </c>
      <c r="G283" s="1" t="s">
        <v>166</v>
      </c>
      <c r="H283" s="1">
        <v>1500</v>
      </c>
      <c r="I283" s="1">
        <v>1500</v>
      </c>
      <c r="J283" s="1">
        <v>1500</v>
      </c>
    </row>
    <row r="284" spans="1:10" x14ac:dyDescent="0.25">
      <c r="A284" s="17">
        <v>7</v>
      </c>
      <c r="B284" s="17">
        <v>1</v>
      </c>
      <c r="D284" s="1">
        <v>632</v>
      </c>
      <c r="E284" s="10" t="s">
        <v>203</v>
      </c>
      <c r="G284" s="1" t="s">
        <v>167</v>
      </c>
      <c r="H284" s="1">
        <v>400</v>
      </c>
      <c r="I284" s="1">
        <v>400</v>
      </c>
      <c r="J284" s="1">
        <v>400</v>
      </c>
    </row>
    <row r="285" spans="1:10" x14ac:dyDescent="0.25">
      <c r="A285" s="17">
        <v>7</v>
      </c>
      <c r="B285" s="17">
        <v>1</v>
      </c>
      <c r="D285" s="1">
        <v>633</v>
      </c>
      <c r="E285" s="10" t="s">
        <v>212</v>
      </c>
      <c r="G285" s="1" t="s">
        <v>168</v>
      </c>
      <c r="H285" s="1">
        <v>1900</v>
      </c>
      <c r="I285" s="1">
        <v>1900</v>
      </c>
      <c r="J285" s="1">
        <v>1900</v>
      </c>
    </row>
    <row r="286" spans="1:10" x14ac:dyDescent="0.25">
      <c r="A286" s="17">
        <v>7</v>
      </c>
      <c r="B286" s="17">
        <v>1</v>
      </c>
      <c r="D286" s="1">
        <v>635</v>
      </c>
      <c r="E286" s="10" t="s">
        <v>212</v>
      </c>
      <c r="G286" s="1" t="s">
        <v>169</v>
      </c>
      <c r="H286" s="1">
        <v>1500</v>
      </c>
      <c r="I286" s="1">
        <v>1500</v>
      </c>
      <c r="J286" s="1">
        <v>1500</v>
      </c>
    </row>
    <row r="287" spans="1:10" x14ac:dyDescent="0.25">
      <c r="A287" s="17">
        <v>7</v>
      </c>
      <c r="B287" s="17">
        <v>1</v>
      </c>
      <c r="D287" s="1">
        <v>637</v>
      </c>
      <c r="E287" s="10" t="s">
        <v>203</v>
      </c>
      <c r="G287" s="1" t="s">
        <v>170</v>
      </c>
      <c r="H287" s="1">
        <v>500</v>
      </c>
      <c r="I287" s="1">
        <v>500</v>
      </c>
      <c r="J287" s="1">
        <v>500</v>
      </c>
    </row>
    <row r="288" spans="1:10" x14ac:dyDescent="0.25">
      <c r="A288" s="17">
        <v>7</v>
      </c>
      <c r="B288" s="17">
        <v>1</v>
      </c>
      <c r="D288" s="1">
        <v>637</v>
      </c>
      <c r="E288" s="10" t="s">
        <v>205</v>
      </c>
      <c r="G288" s="1" t="s">
        <v>171</v>
      </c>
      <c r="H288" s="1">
        <v>1500</v>
      </c>
      <c r="I288" s="1">
        <v>1500</v>
      </c>
      <c r="J288" s="1">
        <v>1500</v>
      </c>
    </row>
    <row r="289" spans="1:10" x14ac:dyDescent="0.25">
      <c r="A289" s="17">
        <v>7</v>
      </c>
      <c r="B289" s="17">
        <v>1</v>
      </c>
      <c r="D289" s="1">
        <v>642</v>
      </c>
      <c r="E289" s="10" t="s">
        <v>202</v>
      </c>
      <c r="G289" s="1" t="s">
        <v>172</v>
      </c>
      <c r="H289" s="1">
        <v>1500</v>
      </c>
      <c r="I289" s="1">
        <v>1500</v>
      </c>
      <c r="J289" s="1">
        <v>1500</v>
      </c>
    </row>
    <row r="290" spans="1:10" x14ac:dyDescent="0.25">
      <c r="A290" s="17">
        <v>7</v>
      </c>
      <c r="B290" s="17">
        <v>1</v>
      </c>
      <c r="D290" s="1">
        <v>632</v>
      </c>
      <c r="E290" s="10" t="s">
        <v>202</v>
      </c>
      <c r="G290" s="1" t="s">
        <v>173</v>
      </c>
      <c r="H290" s="1">
        <v>1000</v>
      </c>
      <c r="I290" s="1">
        <v>1000</v>
      </c>
      <c r="J290" s="1">
        <v>1000</v>
      </c>
    </row>
    <row r="291" spans="1:10" x14ac:dyDescent="0.25">
      <c r="A291" s="17">
        <v>7</v>
      </c>
      <c r="B291" s="17">
        <v>1</v>
      </c>
      <c r="D291" s="126">
        <v>635</v>
      </c>
      <c r="E291" s="127" t="s">
        <v>212</v>
      </c>
      <c r="G291" s="1" t="s">
        <v>176</v>
      </c>
      <c r="H291" s="108">
        <v>0</v>
      </c>
      <c r="I291" s="108">
        <v>0</v>
      </c>
      <c r="J291" s="108">
        <v>0</v>
      </c>
    </row>
    <row r="292" spans="1:10" x14ac:dyDescent="0.25">
      <c r="A292" s="17">
        <v>7</v>
      </c>
      <c r="B292" s="17">
        <v>1</v>
      </c>
      <c r="D292" s="1"/>
      <c r="E292" s="10"/>
      <c r="G292" s="3" t="s">
        <v>174</v>
      </c>
      <c r="H292" s="97">
        <f t="shared" ref="H292" si="76">SUM(H283:H291)</f>
        <v>9800</v>
      </c>
      <c r="I292" s="97">
        <f t="shared" ref="I292:J292" si="77">SUM(I283:I291)</f>
        <v>9800</v>
      </c>
      <c r="J292" s="97">
        <f t="shared" si="77"/>
        <v>9800</v>
      </c>
    </row>
    <row r="293" spans="1:10" x14ac:dyDescent="0.25">
      <c r="A293" s="17">
        <v>7</v>
      </c>
      <c r="B293" s="17">
        <v>1</v>
      </c>
      <c r="D293" s="1">
        <v>711</v>
      </c>
      <c r="E293" s="10" t="s">
        <v>202</v>
      </c>
      <c r="G293" s="1" t="s">
        <v>175</v>
      </c>
      <c r="H293" s="1">
        <v>1000</v>
      </c>
      <c r="I293" s="1">
        <v>1000</v>
      </c>
      <c r="J293" s="1">
        <v>1000</v>
      </c>
    </row>
    <row r="294" spans="1:10" x14ac:dyDescent="0.25">
      <c r="A294" s="17">
        <v>7</v>
      </c>
      <c r="B294" s="17">
        <v>1</v>
      </c>
      <c r="D294" s="1">
        <v>717</v>
      </c>
      <c r="E294" s="10" t="s">
        <v>202</v>
      </c>
      <c r="G294" s="1" t="s">
        <v>448</v>
      </c>
      <c r="H294" s="1">
        <v>0</v>
      </c>
      <c r="I294" s="1">
        <v>0</v>
      </c>
      <c r="J294" s="1">
        <v>0</v>
      </c>
    </row>
    <row r="295" spans="1:10" x14ac:dyDescent="0.25">
      <c r="A295" s="17">
        <v>7</v>
      </c>
      <c r="B295" s="17">
        <v>1</v>
      </c>
      <c r="D295" s="1">
        <v>717</v>
      </c>
      <c r="E295" s="10" t="s">
        <v>203</v>
      </c>
      <c r="G295" s="1" t="s">
        <v>428</v>
      </c>
      <c r="H295" s="1"/>
      <c r="I295" s="1"/>
      <c r="J295" s="1"/>
    </row>
    <row r="296" spans="1:10" x14ac:dyDescent="0.25">
      <c r="A296" s="17">
        <v>7</v>
      </c>
      <c r="B296" s="17">
        <v>1</v>
      </c>
      <c r="D296" s="1">
        <v>717</v>
      </c>
      <c r="E296" s="10" t="s">
        <v>203</v>
      </c>
      <c r="G296" s="1" t="s">
        <v>420</v>
      </c>
      <c r="H296" s="1">
        <v>0</v>
      </c>
      <c r="I296" s="1">
        <v>0</v>
      </c>
      <c r="J296" s="1">
        <v>0</v>
      </c>
    </row>
    <row r="297" spans="1:10" x14ac:dyDescent="0.25">
      <c r="A297" s="17">
        <v>7</v>
      </c>
      <c r="B297" s="17">
        <v>1</v>
      </c>
      <c r="D297" s="1"/>
      <c r="E297" s="10"/>
      <c r="G297" s="5" t="s">
        <v>177</v>
      </c>
      <c r="H297" s="99">
        <f t="shared" ref="H297" si="78">SUM(H293:H296)</f>
        <v>1000</v>
      </c>
      <c r="I297" s="99">
        <f t="shared" ref="I297:J297" si="79">SUM(I293:I296)</f>
        <v>1000</v>
      </c>
      <c r="J297" s="99">
        <f t="shared" si="79"/>
        <v>1000</v>
      </c>
    </row>
    <row r="298" spans="1:10" x14ac:dyDescent="0.25">
      <c r="A298" s="17">
        <v>8</v>
      </c>
      <c r="B298" s="17">
        <v>1</v>
      </c>
      <c r="D298" s="1">
        <v>632</v>
      </c>
      <c r="E298" s="10" t="s">
        <v>202</v>
      </c>
      <c r="G298" s="1" t="s">
        <v>178</v>
      </c>
      <c r="H298" s="1">
        <v>1000</v>
      </c>
      <c r="I298" s="1">
        <v>1000</v>
      </c>
      <c r="J298" s="1">
        <v>1000</v>
      </c>
    </row>
    <row r="299" spans="1:10" x14ac:dyDescent="0.25">
      <c r="A299" s="17">
        <v>8</v>
      </c>
      <c r="B299" s="17">
        <v>1</v>
      </c>
      <c r="D299" s="1">
        <v>632</v>
      </c>
      <c r="E299" s="10" t="s">
        <v>203</v>
      </c>
      <c r="G299" s="1" t="s">
        <v>179</v>
      </c>
      <c r="H299" s="1">
        <v>500</v>
      </c>
      <c r="I299" s="1">
        <v>500</v>
      </c>
      <c r="J299" s="1">
        <v>500</v>
      </c>
    </row>
    <row r="300" spans="1:10" x14ac:dyDescent="0.25">
      <c r="A300" s="17">
        <v>8</v>
      </c>
      <c r="B300" s="17">
        <v>1</v>
      </c>
      <c r="D300" s="1">
        <v>633</v>
      </c>
      <c r="E300" s="10" t="s">
        <v>202</v>
      </c>
      <c r="G300" s="1" t="s">
        <v>180</v>
      </c>
      <c r="H300" s="1">
        <v>1500</v>
      </c>
      <c r="I300" s="1">
        <v>1500</v>
      </c>
      <c r="J300" s="1"/>
    </row>
    <row r="301" spans="1:10" x14ac:dyDescent="0.25">
      <c r="A301" s="17">
        <v>8</v>
      </c>
      <c r="B301" s="17">
        <v>1</v>
      </c>
      <c r="D301" s="1">
        <v>633</v>
      </c>
      <c r="E301" s="10" t="s">
        <v>212</v>
      </c>
      <c r="G301" s="1" t="s">
        <v>385</v>
      </c>
      <c r="H301" s="1">
        <v>2000</v>
      </c>
      <c r="I301" s="1">
        <v>3000</v>
      </c>
      <c r="J301" s="1"/>
    </row>
    <row r="302" spans="1:10" x14ac:dyDescent="0.25">
      <c r="A302" s="17">
        <v>8</v>
      </c>
      <c r="B302" s="17">
        <v>1</v>
      </c>
      <c r="D302" s="1">
        <v>635</v>
      </c>
      <c r="E302" s="10" t="s">
        <v>205</v>
      </c>
      <c r="G302" s="1" t="s">
        <v>181</v>
      </c>
      <c r="H302" s="1">
        <v>500</v>
      </c>
      <c r="I302" s="1">
        <v>500</v>
      </c>
      <c r="J302" s="1">
        <v>500</v>
      </c>
    </row>
    <row r="303" spans="1:10" x14ac:dyDescent="0.25">
      <c r="A303" s="17">
        <v>8</v>
      </c>
      <c r="B303" s="17">
        <v>1</v>
      </c>
      <c r="D303" s="1">
        <v>635</v>
      </c>
      <c r="E303" s="10" t="s">
        <v>212</v>
      </c>
      <c r="G303" s="1" t="s">
        <v>182</v>
      </c>
      <c r="H303" s="1">
        <v>1000</v>
      </c>
      <c r="I303" s="1">
        <v>1000</v>
      </c>
      <c r="J303" s="1"/>
    </row>
    <row r="304" spans="1:10" x14ac:dyDescent="0.25">
      <c r="A304" s="17">
        <v>8</v>
      </c>
      <c r="B304" s="17">
        <v>1</v>
      </c>
      <c r="D304" s="1">
        <v>637</v>
      </c>
      <c r="E304" s="10" t="s">
        <v>205</v>
      </c>
      <c r="G304" s="1" t="s">
        <v>183</v>
      </c>
      <c r="H304" s="1">
        <v>400</v>
      </c>
      <c r="I304" s="1">
        <v>400</v>
      </c>
      <c r="J304" s="1">
        <v>400</v>
      </c>
    </row>
    <row r="305" spans="1:10" x14ac:dyDescent="0.25">
      <c r="A305" s="17">
        <v>8</v>
      </c>
      <c r="B305" s="17">
        <v>1</v>
      </c>
      <c r="D305" s="1">
        <v>632</v>
      </c>
      <c r="E305" s="10" t="s">
        <v>202</v>
      </c>
      <c r="G305" s="1" t="s">
        <v>184</v>
      </c>
      <c r="H305" s="1">
        <v>500</v>
      </c>
      <c r="I305" s="1">
        <v>500</v>
      </c>
      <c r="J305" s="1">
        <v>500</v>
      </c>
    </row>
    <row r="306" spans="1:10" x14ac:dyDescent="0.25">
      <c r="A306" s="17">
        <v>8</v>
      </c>
      <c r="B306" s="17">
        <v>1</v>
      </c>
      <c r="D306" s="1">
        <v>635</v>
      </c>
      <c r="E306" s="10" t="s">
        <v>212</v>
      </c>
      <c r="G306" s="1" t="s">
        <v>491</v>
      </c>
      <c r="H306" s="1">
        <v>1000</v>
      </c>
      <c r="I306" s="1">
        <v>1000</v>
      </c>
      <c r="J306" s="1">
        <v>1000</v>
      </c>
    </row>
    <row r="307" spans="1:10" x14ac:dyDescent="0.25">
      <c r="A307" s="17">
        <v>8</v>
      </c>
      <c r="B307" s="17">
        <v>1</v>
      </c>
      <c r="D307" s="1">
        <v>633</v>
      </c>
      <c r="E307" s="10" t="s">
        <v>212</v>
      </c>
      <c r="G307" s="1" t="s">
        <v>482</v>
      </c>
      <c r="H307" s="1">
        <v>1000</v>
      </c>
      <c r="I307" s="1">
        <v>1000</v>
      </c>
      <c r="J307" s="1">
        <v>1000</v>
      </c>
    </row>
    <row r="308" spans="1:10" x14ac:dyDescent="0.25">
      <c r="A308" s="17">
        <v>8</v>
      </c>
      <c r="B308" s="17">
        <v>1</v>
      </c>
      <c r="D308" s="1"/>
      <c r="E308" s="10"/>
      <c r="G308" s="3" t="s">
        <v>185</v>
      </c>
      <c r="H308" s="97">
        <f t="shared" ref="H308" si="80">SUM(H298:H307)</f>
        <v>9400</v>
      </c>
      <c r="I308" s="97">
        <f t="shared" ref="I308:J308" si="81">SUM(I298:I307)</f>
        <v>10400</v>
      </c>
      <c r="J308" s="97">
        <f t="shared" si="81"/>
        <v>4900</v>
      </c>
    </row>
    <row r="309" spans="1:10" x14ac:dyDescent="0.25">
      <c r="A309" s="17">
        <v>8</v>
      </c>
      <c r="B309" s="17">
        <v>1</v>
      </c>
      <c r="D309" s="1">
        <v>717</v>
      </c>
      <c r="E309" s="10" t="s">
        <v>203</v>
      </c>
      <c r="G309" s="1" t="s">
        <v>429</v>
      </c>
      <c r="H309" s="1">
        <v>1000</v>
      </c>
      <c r="I309" s="1">
        <v>15000</v>
      </c>
      <c r="J309" s="1">
        <v>15000</v>
      </c>
    </row>
    <row r="310" spans="1:10" x14ac:dyDescent="0.25">
      <c r="A310" s="17">
        <v>8</v>
      </c>
      <c r="B310" s="17">
        <v>1</v>
      </c>
      <c r="D310" s="1">
        <v>717</v>
      </c>
      <c r="E310" s="10" t="s">
        <v>203</v>
      </c>
      <c r="G310" s="1" t="s">
        <v>452</v>
      </c>
      <c r="H310" s="1"/>
      <c r="I310" s="1"/>
      <c r="J310" s="1">
        <v>503697</v>
      </c>
    </row>
    <row r="311" spans="1:10" x14ac:dyDescent="0.25">
      <c r="A311" s="17"/>
      <c r="B311" s="17"/>
      <c r="D311" s="1"/>
      <c r="E311" s="10"/>
      <c r="G311" s="5" t="s">
        <v>374</v>
      </c>
      <c r="H311" s="99">
        <f t="shared" ref="H311:J311" si="82">SUM(H309:H310)</f>
        <v>1000</v>
      </c>
      <c r="I311" s="99">
        <f t="shared" si="82"/>
        <v>15000</v>
      </c>
      <c r="J311" s="99">
        <f t="shared" si="82"/>
        <v>518697</v>
      </c>
    </row>
    <row r="312" spans="1:10" x14ac:dyDescent="0.25">
      <c r="A312" s="17">
        <v>8</v>
      </c>
      <c r="B312" s="17">
        <v>2</v>
      </c>
      <c r="D312" s="1">
        <v>633</v>
      </c>
      <c r="E312" s="10" t="s">
        <v>208</v>
      </c>
      <c r="G312" s="1" t="s">
        <v>186</v>
      </c>
      <c r="H312" s="1">
        <v>200</v>
      </c>
      <c r="I312" s="1">
        <v>200</v>
      </c>
      <c r="J312" s="1">
        <v>200</v>
      </c>
    </row>
    <row r="313" spans="1:10" x14ac:dyDescent="0.25">
      <c r="A313" s="17">
        <v>8</v>
      </c>
      <c r="B313" s="17">
        <v>2</v>
      </c>
      <c r="D313" s="1"/>
      <c r="E313" s="10"/>
      <c r="G313" s="3" t="s">
        <v>187</v>
      </c>
      <c r="H313" s="97">
        <f t="shared" ref="H313" si="83">SUM(H312)</f>
        <v>200</v>
      </c>
      <c r="I313" s="97">
        <f t="shared" ref="I313:J313" si="84">SUM(I312)</f>
        <v>200</v>
      </c>
      <c r="J313" s="97">
        <f t="shared" si="84"/>
        <v>200</v>
      </c>
    </row>
    <row r="314" spans="1:10" x14ac:dyDescent="0.25">
      <c r="A314" s="17">
        <v>8</v>
      </c>
      <c r="B314" s="17">
        <v>3</v>
      </c>
      <c r="D314" s="1">
        <v>634</v>
      </c>
      <c r="E314" s="10" t="s">
        <v>205</v>
      </c>
      <c r="G314" s="1" t="s">
        <v>188</v>
      </c>
      <c r="H314" s="1">
        <v>800</v>
      </c>
      <c r="I314" s="1">
        <v>800</v>
      </c>
      <c r="J314" s="1">
        <v>521</v>
      </c>
    </row>
    <row r="315" spans="1:10" x14ac:dyDescent="0.25">
      <c r="A315" s="17">
        <v>8</v>
      </c>
      <c r="B315" s="17">
        <v>3</v>
      </c>
      <c r="D315" s="1">
        <v>637</v>
      </c>
      <c r="E315" s="10" t="s">
        <v>203</v>
      </c>
      <c r="G315" s="1" t="s">
        <v>189</v>
      </c>
      <c r="H315" s="1">
        <v>3000</v>
      </c>
      <c r="I315" s="1">
        <v>3000</v>
      </c>
      <c r="J315" s="1">
        <v>3000</v>
      </c>
    </row>
    <row r="316" spans="1:10" x14ac:dyDescent="0.25">
      <c r="A316" s="17">
        <v>8</v>
      </c>
      <c r="B316" s="17">
        <v>3</v>
      </c>
      <c r="D316" s="1"/>
      <c r="E316" s="10"/>
      <c r="G316" s="3" t="s">
        <v>190</v>
      </c>
      <c r="H316" s="97">
        <f t="shared" ref="H316" si="85">SUM(H314:H315)</f>
        <v>3800</v>
      </c>
      <c r="I316" s="97">
        <f t="shared" ref="I316:J316" si="86">SUM(I314:I315)</f>
        <v>3800</v>
      </c>
      <c r="J316" s="97">
        <f t="shared" si="86"/>
        <v>3521</v>
      </c>
    </row>
    <row r="317" spans="1:10" x14ac:dyDescent="0.25">
      <c r="A317" s="17">
        <v>8</v>
      </c>
      <c r="B317" s="17">
        <v>4</v>
      </c>
      <c r="D317" s="1">
        <v>642</v>
      </c>
      <c r="E317" s="10" t="s">
        <v>203</v>
      </c>
      <c r="G317" s="1" t="s">
        <v>191</v>
      </c>
      <c r="H317" s="1">
        <v>5000</v>
      </c>
      <c r="I317" s="1">
        <v>5000</v>
      </c>
      <c r="J317" s="1">
        <v>5000</v>
      </c>
    </row>
    <row r="318" spans="1:10" x14ac:dyDescent="0.25">
      <c r="A318" s="17">
        <v>8</v>
      </c>
      <c r="B318" s="17">
        <v>4</v>
      </c>
      <c r="D318" s="1"/>
      <c r="E318" s="10"/>
      <c r="G318" s="3" t="s">
        <v>192</v>
      </c>
      <c r="H318" s="97">
        <f t="shared" ref="H318" si="87">SUM(H317)</f>
        <v>5000</v>
      </c>
      <c r="I318" s="97">
        <f t="shared" ref="I318:J318" si="88">SUM(I317)</f>
        <v>5000</v>
      </c>
      <c r="J318" s="97">
        <f t="shared" si="88"/>
        <v>5000</v>
      </c>
    </row>
    <row r="319" spans="1:10" x14ac:dyDescent="0.25">
      <c r="A319" s="17">
        <v>9</v>
      </c>
      <c r="B319" s="17">
        <v>1</v>
      </c>
      <c r="D319" s="1">
        <v>632</v>
      </c>
      <c r="E319" s="10" t="s">
        <v>202</v>
      </c>
      <c r="G319" s="1" t="s">
        <v>193</v>
      </c>
      <c r="H319" s="1">
        <v>4000</v>
      </c>
      <c r="I319" s="1">
        <v>4000</v>
      </c>
      <c r="J319" s="1">
        <v>4000</v>
      </c>
    </row>
    <row r="320" spans="1:10" x14ac:dyDescent="0.25">
      <c r="A320" s="17">
        <v>9</v>
      </c>
      <c r="B320" s="17">
        <v>1</v>
      </c>
      <c r="D320" s="1">
        <v>632</v>
      </c>
      <c r="E320" s="10" t="s">
        <v>202</v>
      </c>
      <c r="G320" s="1" t="s">
        <v>413</v>
      </c>
      <c r="H320" s="1"/>
      <c r="I320" s="1"/>
      <c r="J320" s="1"/>
    </row>
    <row r="321" spans="1:10" x14ac:dyDescent="0.25">
      <c r="A321" s="17">
        <v>9</v>
      </c>
      <c r="B321" s="17">
        <v>1</v>
      </c>
      <c r="D321" s="1">
        <v>635</v>
      </c>
      <c r="E321" s="10" t="s">
        <v>212</v>
      </c>
      <c r="G321" s="1" t="s">
        <v>194</v>
      </c>
      <c r="H321" s="1">
        <v>3200</v>
      </c>
      <c r="I321" s="1">
        <v>500</v>
      </c>
      <c r="J321" s="1">
        <v>500</v>
      </c>
    </row>
    <row r="322" spans="1:10" x14ac:dyDescent="0.25">
      <c r="A322" s="17">
        <v>9</v>
      </c>
      <c r="B322" s="17">
        <v>1</v>
      </c>
      <c r="D322" s="1">
        <v>637</v>
      </c>
      <c r="E322" s="10" t="s">
        <v>206</v>
      </c>
      <c r="G322" s="1" t="s">
        <v>195</v>
      </c>
      <c r="H322" s="1">
        <v>200</v>
      </c>
      <c r="I322" s="1">
        <v>200</v>
      </c>
      <c r="J322" s="1">
        <v>200</v>
      </c>
    </row>
    <row r="323" spans="1:10" x14ac:dyDescent="0.25">
      <c r="A323" s="17">
        <v>9</v>
      </c>
      <c r="B323" s="17">
        <v>1</v>
      </c>
      <c r="D323" s="1">
        <v>632</v>
      </c>
      <c r="E323" s="10" t="s">
        <v>202</v>
      </c>
      <c r="G323" s="1" t="s">
        <v>449</v>
      </c>
      <c r="H323" s="1">
        <v>100</v>
      </c>
      <c r="I323" s="1">
        <v>100</v>
      </c>
      <c r="J323" s="1">
        <v>100</v>
      </c>
    </row>
    <row r="324" spans="1:10" x14ac:dyDescent="0.25">
      <c r="A324" s="17">
        <v>9</v>
      </c>
      <c r="B324" s="17">
        <v>1</v>
      </c>
      <c r="D324" s="1">
        <v>635</v>
      </c>
      <c r="E324" s="10" t="s">
        <v>212</v>
      </c>
      <c r="G324" s="1" t="s">
        <v>412</v>
      </c>
      <c r="H324" s="1">
        <v>200</v>
      </c>
      <c r="I324" s="1">
        <v>200</v>
      </c>
      <c r="J324" s="1">
        <v>200</v>
      </c>
    </row>
    <row r="325" spans="1:10" x14ac:dyDescent="0.25">
      <c r="A325" s="17">
        <v>9</v>
      </c>
      <c r="B325" s="17">
        <v>1</v>
      </c>
      <c r="D325" s="1"/>
      <c r="E325" s="10"/>
      <c r="G325" s="3" t="s">
        <v>196</v>
      </c>
      <c r="H325" s="97">
        <f t="shared" ref="H325" si="89">SUM(H319:H324)</f>
        <v>7700</v>
      </c>
      <c r="I325" s="97">
        <f t="shared" ref="I325:J325" si="90">SUM(I319:I324)</f>
        <v>5000</v>
      </c>
      <c r="J325" s="97">
        <f t="shared" si="90"/>
        <v>5000</v>
      </c>
    </row>
    <row r="326" spans="1:10" x14ac:dyDescent="0.25">
      <c r="A326" s="17">
        <v>9</v>
      </c>
      <c r="B326" s="17">
        <v>1</v>
      </c>
      <c r="D326" s="1">
        <v>717</v>
      </c>
      <c r="E326" s="10" t="s">
        <v>202</v>
      </c>
      <c r="G326" s="1" t="s">
        <v>381</v>
      </c>
      <c r="H326" s="108">
        <v>0</v>
      </c>
      <c r="I326" s="108">
        <v>0</v>
      </c>
      <c r="J326" s="108">
        <v>0</v>
      </c>
    </row>
    <row r="327" spans="1:10" x14ac:dyDescent="0.25">
      <c r="A327" s="17">
        <v>9</v>
      </c>
      <c r="B327" s="17">
        <v>1</v>
      </c>
      <c r="D327" s="1">
        <v>717</v>
      </c>
      <c r="E327" s="10" t="s">
        <v>202</v>
      </c>
      <c r="G327" s="1" t="s">
        <v>476</v>
      </c>
      <c r="H327" s="108">
        <v>2000</v>
      </c>
      <c r="I327" s="108">
        <v>0</v>
      </c>
      <c r="J327" s="108">
        <v>2000</v>
      </c>
    </row>
    <row r="328" spans="1:10" x14ac:dyDescent="0.25">
      <c r="A328" s="17">
        <v>9</v>
      </c>
      <c r="B328" s="17">
        <v>1</v>
      </c>
      <c r="D328" s="1"/>
      <c r="E328" s="10"/>
      <c r="G328" s="5" t="s">
        <v>380</v>
      </c>
      <c r="H328" s="99">
        <f t="shared" ref="H328" si="91">SUM(H326:H327)</f>
        <v>2000</v>
      </c>
      <c r="I328" s="99">
        <f t="shared" ref="I328:J328" si="92">SUM(I326:I327)</f>
        <v>0</v>
      </c>
      <c r="J328" s="99">
        <f t="shared" si="92"/>
        <v>2000</v>
      </c>
    </row>
    <row r="329" spans="1:10" x14ac:dyDescent="0.25">
      <c r="A329" s="17">
        <v>9</v>
      </c>
      <c r="B329" s="17">
        <v>2</v>
      </c>
      <c r="D329" s="1">
        <v>633</v>
      </c>
      <c r="E329" s="10" t="s">
        <v>212</v>
      </c>
      <c r="G329" s="1" t="s">
        <v>197</v>
      </c>
      <c r="H329" s="1">
        <v>7000</v>
      </c>
      <c r="I329" s="1">
        <v>7000</v>
      </c>
      <c r="J329" s="1">
        <v>7000</v>
      </c>
    </row>
    <row r="330" spans="1:10" x14ac:dyDescent="0.25">
      <c r="A330" s="17">
        <v>9</v>
      </c>
      <c r="B330" s="17">
        <v>2</v>
      </c>
      <c r="D330" s="1">
        <v>635</v>
      </c>
      <c r="E330" s="10" t="s">
        <v>212</v>
      </c>
      <c r="G330" s="1" t="s">
        <v>198</v>
      </c>
      <c r="H330" s="1">
        <v>7000</v>
      </c>
      <c r="I330" s="1">
        <v>7000</v>
      </c>
      <c r="J330" s="1">
        <v>7000</v>
      </c>
    </row>
    <row r="331" spans="1:10" x14ac:dyDescent="0.25">
      <c r="A331" s="17"/>
      <c r="B331" s="17">
        <v>1</v>
      </c>
      <c r="D331" s="1">
        <v>637</v>
      </c>
      <c r="E331" s="10" t="s">
        <v>206</v>
      </c>
      <c r="G331" s="1" t="s">
        <v>453</v>
      </c>
      <c r="H331" s="1">
        <v>1000</v>
      </c>
      <c r="I331" s="1">
        <v>1000</v>
      </c>
      <c r="J331" s="1">
        <v>1000</v>
      </c>
    </row>
    <row r="332" spans="1:10" x14ac:dyDescent="0.25">
      <c r="A332" s="17">
        <v>9</v>
      </c>
      <c r="B332" s="17">
        <v>2</v>
      </c>
      <c r="D332" s="1">
        <v>714</v>
      </c>
      <c r="E332" s="10" t="s">
        <v>205</v>
      </c>
      <c r="G332" s="1" t="s">
        <v>407</v>
      </c>
      <c r="H332" s="1">
        <v>0</v>
      </c>
      <c r="I332" s="1">
        <v>0</v>
      </c>
      <c r="J332" s="1">
        <v>0</v>
      </c>
    </row>
    <row r="333" spans="1:10" x14ac:dyDescent="0.25">
      <c r="A333" s="17"/>
      <c r="B333" s="17">
        <v>2</v>
      </c>
      <c r="D333" s="1">
        <v>713</v>
      </c>
      <c r="E333" s="10" t="s">
        <v>205</v>
      </c>
      <c r="G333" s="1" t="s">
        <v>474</v>
      </c>
      <c r="H333" s="1">
        <v>0</v>
      </c>
      <c r="I333" s="1">
        <v>0</v>
      </c>
      <c r="J333" s="1">
        <v>0</v>
      </c>
    </row>
    <row r="334" spans="1:10" x14ac:dyDescent="0.25">
      <c r="A334" s="58"/>
      <c r="B334" s="17"/>
      <c r="C334" s="17"/>
      <c r="D334" s="22"/>
      <c r="E334" s="1"/>
      <c r="G334" s="130" t="s">
        <v>477</v>
      </c>
      <c r="H334" s="1">
        <v>0</v>
      </c>
      <c r="I334" s="1">
        <v>0</v>
      </c>
      <c r="J334" s="1"/>
    </row>
    <row r="335" spans="1:10" x14ac:dyDescent="0.25">
      <c r="A335" s="17">
        <v>9</v>
      </c>
      <c r="B335" s="17">
        <v>2</v>
      </c>
      <c r="D335" s="1"/>
      <c r="E335" s="10"/>
      <c r="G335" s="3" t="s">
        <v>199</v>
      </c>
      <c r="H335" s="97">
        <f t="shared" ref="H335" si="93">SUM(H329:H331)</f>
        <v>15000</v>
      </c>
      <c r="I335" s="97">
        <f t="shared" ref="I335:J335" si="94">SUM(I329:I331)</f>
        <v>15000</v>
      </c>
      <c r="J335" s="97">
        <f t="shared" si="94"/>
        <v>15000</v>
      </c>
    </row>
    <row r="336" spans="1:10" x14ac:dyDescent="0.25">
      <c r="A336" s="17"/>
      <c r="B336" s="17"/>
      <c r="D336" s="1"/>
      <c r="E336" s="10"/>
      <c r="G336" s="5" t="s">
        <v>493</v>
      </c>
      <c r="H336" s="99">
        <f t="shared" ref="H336" si="95">H332+H334</f>
        <v>0</v>
      </c>
      <c r="I336" s="99">
        <f t="shared" ref="I336:J336" si="96">I332+I334</f>
        <v>0</v>
      </c>
      <c r="J336" s="99">
        <f t="shared" si="96"/>
        <v>0</v>
      </c>
    </row>
    <row r="337" spans="1:10" x14ac:dyDescent="0.25">
      <c r="A337" s="17"/>
      <c r="B337" s="17"/>
      <c r="D337" s="1"/>
      <c r="E337" s="10"/>
      <c r="G337" s="1"/>
      <c r="H337" s="96"/>
      <c r="I337" s="96"/>
      <c r="J337" s="96"/>
    </row>
    <row r="338" spans="1:10" ht="29.25" customHeight="1" x14ac:dyDescent="0.25">
      <c r="A338" s="17"/>
      <c r="B338" s="17"/>
      <c r="D338" s="1"/>
      <c r="E338" s="10"/>
      <c r="G338" s="3" t="s">
        <v>200</v>
      </c>
      <c r="H338" s="100">
        <f t="shared" ref="H338" si="97">H118+H132+H134+H140+H161+H170+H172+H174+H178+H194+H197+H199+H207+H212+H218+H228+H236+H243+H252+H254+H259+H273+H282+H292+H308+H313+H316+H318+H325+H335</f>
        <v>503449</v>
      </c>
      <c r="I338" s="100">
        <f t="shared" ref="I338:J338" si="98">I118+I132+I134+I140+I161+I170+I172+I174+I178+I194+I197+I199+I207+I212+I218+I228+I236+I243+I252+I254+I259+I273+I282+I292+I308+I313+I316+I318+I325+I335</f>
        <v>496199</v>
      </c>
      <c r="J338" s="100">
        <f t="shared" si="98"/>
        <v>485056</v>
      </c>
    </row>
    <row r="339" spans="1:10" x14ac:dyDescent="0.25">
      <c r="A339" s="17"/>
      <c r="B339" s="17"/>
      <c r="D339" s="1"/>
      <c r="E339" s="10"/>
      <c r="G339" s="1"/>
      <c r="H339" s="96"/>
      <c r="I339" s="96"/>
      <c r="J339" s="96"/>
    </row>
    <row r="340" spans="1:10" ht="27.75" customHeight="1" x14ac:dyDescent="0.25">
      <c r="A340" s="17"/>
      <c r="B340" s="17"/>
      <c r="D340" s="1"/>
      <c r="E340" s="10"/>
      <c r="G340" s="5" t="s">
        <v>201</v>
      </c>
      <c r="H340" s="101">
        <f t="shared" ref="H340" si="99">H144+H206+H221+H240+H250+H263+H279+H297+H311+H328+H336</f>
        <v>966764</v>
      </c>
      <c r="I340" s="101">
        <f t="shared" ref="I340" si="100">I144+I206+I221+I240+I250+I263+I279+I297+I311+I328+I336</f>
        <v>378038</v>
      </c>
      <c r="J340" s="101">
        <f>J144+J206+J221+J240+J250+J263+J279+J297+J311+J328</f>
        <v>521697</v>
      </c>
    </row>
    <row r="341" spans="1:10" ht="27.75" customHeight="1" x14ac:dyDescent="0.25">
      <c r="A341" s="18"/>
      <c r="B341" s="18"/>
      <c r="D341" s="6"/>
      <c r="E341" s="11"/>
      <c r="G341" s="20" t="s">
        <v>405</v>
      </c>
      <c r="H341" s="102"/>
      <c r="I341" s="102"/>
      <c r="J341" s="102"/>
    </row>
    <row r="342" spans="1:10" ht="27.75" customHeight="1" x14ac:dyDescent="0.25">
      <c r="A342" s="18"/>
      <c r="B342" s="18"/>
      <c r="D342" s="6"/>
      <c r="E342" s="11"/>
      <c r="G342" s="20" t="s">
        <v>451</v>
      </c>
      <c r="H342" s="102">
        <v>0</v>
      </c>
      <c r="I342" s="102">
        <v>0</v>
      </c>
      <c r="J342" s="102">
        <v>0</v>
      </c>
    </row>
    <row r="343" spans="1:10" ht="27.75" customHeight="1" x14ac:dyDescent="0.25">
      <c r="A343" s="18"/>
      <c r="B343" s="18"/>
      <c r="D343" s="6"/>
      <c r="E343" s="11"/>
      <c r="G343" s="20" t="s">
        <v>228</v>
      </c>
      <c r="H343" s="103">
        <f t="shared" ref="H343" si="101">H138</f>
        <v>77916</v>
      </c>
      <c r="I343" s="103">
        <f t="shared" ref="I343:J343" si="102">I138</f>
        <v>97916</v>
      </c>
      <c r="J343" s="103">
        <f t="shared" si="102"/>
        <v>109557</v>
      </c>
    </row>
    <row r="344" spans="1:10" ht="15.75" thickBot="1" x14ac:dyDescent="0.3">
      <c r="A344" s="18"/>
      <c r="B344" s="18"/>
      <c r="D344" s="6"/>
      <c r="E344" s="11"/>
      <c r="G344" s="6"/>
      <c r="H344" s="104"/>
      <c r="I344" s="104"/>
      <c r="J344" s="104"/>
    </row>
    <row r="345" spans="1:10" ht="29.25" customHeight="1" thickBot="1" x14ac:dyDescent="0.3">
      <c r="A345" s="16"/>
      <c r="B345" s="19"/>
      <c r="C345" s="8"/>
      <c r="D345" s="7"/>
      <c r="E345" s="12"/>
      <c r="F345" s="8"/>
      <c r="G345" s="33" t="s">
        <v>398</v>
      </c>
      <c r="H345" s="105">
        <f t="shared" ref="H345" si="103">H338+H340+H343+H341</f>
        <v>1548129</v>
      </c>
      <c r="I345" s="105">
        <f>I338+I340+I343+I341+I342</f>
        <v>972153</v>
      </c>
      <c r="J345" s="105">
        <f t="shared" ref="J345" si="104">J338+J340+J343+J341</f>
        <v>1116310</v>
      </c>
    </row>
    <row r="346" spans="1:10" ht="24.75" customHeight="1" x14ac:dyDescent="0.25">
      <c r="G346" s="1" t="s">
        <v>325</v>
      </c>
      <c r="H346" s="96">
        <v>630065</v>
      </c>
      <c r="I346" s="96">
        <v>630065</v>
      </c>
      <c r="J346" s="96">
        <v>630065</v>
      </c>
    </row>
    <row r="347" spans="1:10" ht="24.75" customHeight="1" x14ac:dyDescent="0.25">
      <c r="G347" s="1" t="s">
        <v>455</v>
      </c>
      <c r="H347" s="109">
        <v>245802</v>
      </c>
      <c r="I347" s="109">
        <v>245802</v>
      </c>
      <c r="J347" s="109">
        <v>245802</v>
      </c>
    </row>
    <row r="348" spans="1:10" ht="18.75" customHeight="1" thickBot="1" x14ac:dyDescent="0.3">
      <c r="G348" s="6" t="s">
        <v>326</v>
      </c>
      <c r="H348" s="104">
        <v>15000</v>
      </c>
      <c r="I348" s="104">
        <v>15000</v>
      </c>
      <c r="J348" s="104">
        <v>15000</v>
      </c>
    </row>
    <row r="349" spans="1:10" ht="26.25" customHeight="1" thickBot="1" x14ac:dyDescent="0.35">
      <c r="G349" s="34" t="s">
        <v>327</v>
      </c>
      <c r="H349" s="106">
        <f t="shared" ref="H349" si="105">SUM(H345:H348)</f>
        <v>2438996</v>
      </c>
      <c r="I349" s="106">
        <f t="shared" ref="I349:J349" si="106">SUM(I345:I348)</f>
        <v>1863020</v>
      </c>
      <c r="J349" s="106">
        <f t="shared" si="106"/>
        <v>2007177</v>
      </c>
    </row>
    <row r="351" spans="1:10" x14ac:dyDescent="0.25">
      <c r="C351" s="53"/>
      <c r="D351" s="54"/>
      <c r="E351" s="15"/>
      <c r="F351" s="15"/>
      <c r="G351" s="53" t="s">
        <v>349</v>
      </c>
      <c r="H351" s="54"/>
      <c r="I351" s="129">
        <v>44175</v>
      </c>
      <c r="J351" s="54"/>
    </row>
    <row r="352" spans="1:10" x14ac:dyDescent="0.25">
      <c r="C352" s="53"/>
      <c r="D352" s="54"/>
      <c r="E352" s="15"/>
      <c r="F352" s="15"/>
      <c r="G352" s="53" t="s">
        <v>350</v>
      </c>
      <c r="H352" s="54"/>
      <c r="I352" s="129">
        <v>44191</v>
      </c>
      <c r="J352" s="54"/>
    </row>
    <row r="353" spans="1:10" x14ac:dyDescent="0.25">
      <c r="E353" s="15"/>
      <c r="F353" s="15"/>
      <c r="H353"/>
      <c r="I353"/>
      <c r="J353"/>
    </row>
    <row r="354" spans="1:10" x14ac:dyDescent="0.25">
      <c r="A354" s="56" t="s">
        <v>503</v>
      </c>
      <c r="E354" s="56"/>
      <c r="F354" s="15"/>
      <c r="H354"/>
      <c r="I354"/>
      <c r="J354"/>
    </row>
    <row r="355" spans="1:10" x14ac:dyDescent="0.25">
      <c r="E355" s="56"/>
      <c r="F355" s="54"/>
      <c r="G355" s="55"/>
    </row>
    <row r="356" spans="1:10" x14ac:dyDescent="0.25">
      <c r="E356" s="53"/>
      <c r="F356" s="54"/>
      <c r="G356" s="55"/>
    </row>
    <row r="357" spans="1:10" x14ac:dyDescent="0.25">
      <c r="E357" s="56"/>
      <c r="F357" s="54"/>
      <c r="G357" s="55"/>
      <c r="H357" s="14">
        <v>2438996</v>
      </c>
      <c r="I357" s="14">
        <v>2051107</v>
      </c>
      <c r="J357" s="14">
        <v>2007177</v>
      </c>
    </row>
    <row r="358" spans="1:10" x14ac:dyDescent="0.25">
      <c r="H358" s="14">
        <f>H349</f>
        <v>2438996</v>
      </c>
      <c r="I358" s="14">
        <f>I349</f>
        <v>1863020</v>
      </c>
      <c r="J358" s="14">
        <f>J349</f>
        <v>2007177</v>
      </c>
    </row>
    <row r="359" spans="1:10" x14ac:dyDescent="0.25">
      <c r="H359" s="14">
        <f>H357-H358</f>
        <v>0</v>
      </c>
      <c r="I359" s="14">
        <f>I357-I358</f>
        <v>188087</v>
      </c>
      <c r="J359" s="14">
        <f>J357-J358</f>
        <v>0</v>
      </c>
    </row>
  </sheetData>
  <phoneticPr fontId="5" type="noConversion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33"/>
  <sheetViews>
    <sheetView topLeftCell="A97" zoomScaleNormal="100" workbookViewId="0">
      <selection activeCell="F139" sqref="F139"/>
    </sheetView>
  </sheetViews>
  <sheetFormatPr defaultRowHeight="15" x14ac:dyDescent="0.25"/>
  <cols>
    <col min="1" max="1" width="4.140625" style="15" customWidth="1"/>
    <col min="2" max="3" width="5.5703125" style="15" customWidth="1"/>
    <col min="4" max="4" width="6.5703125" style="21" customWidth="1"/>
    <col min="5" max="5" width="33" customWidth="1"/>
    <col min="6" max="6" width="13.85546875" style="14" customWidth="1"/>
    <col min="7" max="7" width="12.85546875" style="14" customWidth="1"/>
    <col min="8" max="8" width="14.28515625" style="14" customWidth="1"/>
  </cols>
  <sheetData>
    <row r="2" spans="1:8" x14ac:dyDescent="0.25">
      <c r="E2" s="55" t="s">
        <v>485</v>
      </c>
    </row>
    <row r="3" spans="1:8" ht="15.75" thickBot="1" x14ac:dyDescent="0.3"/>
    <row r="4" spans="1:8" ht="15.75" thickBot="1" x14ac:dyDescent="0.3">
      <c r="A4" s="47" t="s">
        <v>229</v>
      </c>
      <c r="B4" s="49" t="s">
        <v>314</v>
      </c>
      <c r="C4" s="48" t="s">
        <v>230</v>
      </c>
      <c r="D4" s="50" t="s">
        <v>231</v>
      </c>
      <c r="E4" s="51" t="s">
        <v>232</v>
      </c>
      <c r="F4" s="80">
        <v>2021</v>
      </c>
      <c r="G4" s="80">
        <v>2022</v>
      </c>
      <c r="H4" s="131">
        <v>2023</v>
      </c>
    </row>
    <row r="5" spans="1:8" x14ac:dyDescent="0.25">
      <c r="A5" s="57"/>
    </row>
    <row r="6" spans="1:8" x14ac:dyDescent="0.25">
      <c r="A6" s="58">
        <v>1</v>
      </c>
      <c r="B6" s="17">
        <v>111</v>
      </c>
      <c r="C6" s="17">
        <v>312</v>
      </c>
      <c r="D6" s="22" t="s">
        <v>214</v>
      </c>
      <c r="E6" s="1" t="s">
        <v>233</v>
      </c>
      <c r="F6" s="1">
        <v>630065</v>
      </c>
      <c r="G6" s="1">
        <v>630065</v>
      </c>
      <c r="H6" s="1">
        <v>630065</v>
      </c>
    </row>
    <row r="7" spans="1:8" x14ac:dyDescent="0.25">
      <c r="A7" s="58">
        <v>1</v>
      </c>
      <c r="B7" s="17">
        <v>111</v>
      </c>
      <c r="C7" s="17">
        <v>312</v>
      </c>
      <c r="D7" s="22" t="s">
        <v>202</v>
      </c>
      <c r="E7" s="1" t="s">
        <v>234</v>
      </c>
      <c r="F7" s="1">
        <v>0</v>
      </c>
      <c r="G7" s="1">
        <v>0</v>
      </c>
      <c r="H7" s="1">
        <v>0</v>
      </c>
    </row>
    <row r="8" spans="1:8" x14ac:dyDescent="0.25">
      <c r="A8" s="58">
        <v>1</v>
      </c>
      <c r="B8" s="17">
        <v>111</v>
      </c>
      <c r="C8" s="17">
        <v>312</v>
      </c>
      <c r="D8" s="22" t="s">
        <v>202</v>
      </c>
      <c r="E8" s="1" t="s">
        <v>235</v>
      </c>
      <c r="F8" s="1">
        <v>2350</v>
      </c>
      <c r="G8" s="1">
        <v>2350</v>
      </c>
      <c r="H8" s="1">
        <v>2350</v>
      </c>
    </row>
    <row r="9" spans="1:8" x14ac:dyDescent="0.25">
      <c r="A9" s="58">
        <v>1</v>
      </c>
      <c r="B9" s="17">
        <v>111</v>
      </c>
      <c r="C9" s="17">
        <v>312</v>
      </c>
      <c r="D9" s="22" t="s">
        <v>202</v>
      </c>
      <c r="E9" s="1" t="s">
        <v>236</v>
      </c>
      <c r="F9" s="1">
        <v>2400</v>
      </c>
      <c r="G9" s="1">
        <v>2400</v>
      </c>
      <c r="H9" s="1">
        <v>2400</v>
      </c>
    </row>
    <row r="10" spans="1:8" x14ac:dyDescent="0.25">
      <c r="A10" s="58">
        <v>1</v>
      </c>
      <c r="B10" s="17">
        <v>111</v>
      </c>
      <c r="C10" s="17">
        <v>312</v>
      </c>
      <c r="D10" s="22" t="s">
        <v>202</v>
      </c>
      <c r="E10" s="1" t="s">
        <v>237</v>
      </c>
      <c r="F10" s="1">
        <v>0</v>
      </c>
      <c r="G10" s="1">
        <v>0</v>
      </c>
      <c r="H10" s="1">
        <v>0</v>
      </c>
    </row>
    <row r="11" spans="1:8" x14ac:dyDescent="0.25">
      <c r="A11" s="58">
        <v>1</v>
      </c>
      <c r="B11" s="17">
        <v>111</v>
      </c>
      <c r="C11" s="17">
        <v>312</v>
      </c>
      <c r="D11" s="22" t="s">
        <v>202</v>
      </c>
      <c r="E11" s="1" t="s">
        <v>238</v>
      </c>
      <c r="F11" s="1">
        <v>200</v>
      </c>
      <c r="G11" s="1">
        <v>200</v>
      </c>
      <c r="H11" s="1">
        <v>200</v>
      </c>
    </row>
    <row r="12" spans="1:8" x14ac:dyDescent="0.25">
      <c r="A12" s="58">
        <v>1</v>
      </c>
      <c r="B12" s="17">
        <v>111</v>
      </c>
      <c r="C12" s="17">
        <v>312</v>
      </c>
      <c r="D12" s="22" t="s">
        <v>202</v>
      </c>
      <c r="E12" s="1" t="s">
        <v>239</v>
      </c>
      <c r="F12" s="1">
        <v>600</v>
      </c>
      <c r="G12" s="1">
        <v>600</v>
      </c>
      <c r="H12" s="1">
        <v>600</v>
      </c>
    </row>
    <row r="13" spans="1:8" x14ac:dyDescent="0.25">
      <c r="A13" s="58">
        <v>1</v>
      </c>
      <c r="B13" s="17">
        <v>111</v>
      </c>
      <c r="C13" s="17">
        <v>312</v>
      </c>
      <c r="D13" s="22" t="s">
        <v>202</v>
      </c>
      <c r="E13" s="1" t="s">
        <v>240</v>
      </c>
      <c r="F13" s="1">
        <v>100</v>
      </c>
      <c r="G13" s="1">
        <v>100</v>
      </c>
      <c r="H13" s="1">
        <v>100</v>
      </c>
    </row>
    <row r="14" spans="1:8" x14ac:dyDescent="0.25">
      <c r="A14" s="58">
        <v>1</v>
      </c>
      <c r="B14" s="17">
        <v>111</v>
      </c>
      <c r="C14" s="17">
        <v>312</v>
      </c>
      <c r="D14" s="22" t="s">
        <v>202</v>
      </c>
      <c r="E14" s="1" t="s">
        <v>241</v>
      </c>
      <c r="F14" s="1">
        <v>0</v>
      </c>
      <c r="G14" s="1">
        <v>0</v>
      </c>
      <c r="H14" s="1">
        <v>0</v>
      </c>
    </row>
    <row r="15" spans="1:8" x14ac:dyDescent="0.25">
      <c r="A15" s="58">
        <v>1</v>
      </c>
      <c r="B15" s="17">
        <v>111</v>
      </c>
      <c r="C15" s="17">
        <v>312</v>
      </c>
      <c r="D15" s="22" t="s">
        <v>202</v>
      </c>
      <c r="E15" s="1" t="s">
        <v>464</v>
      </c>
      <c r="F15" s="1">
        <v>0</v>
      </c>
      <c r="G15" s="1">
        <v>0</v>
      </c>
      <c r="H15" s="1">
        <v>0</v>
      </c>
    </row>
    <row r="16" spans="1:8" x14ac:dyDescent="0.25">
      <c r="A16" s="58">
        <v>1</v>
      </c>
      <c r="B16" s="17">
        <v>111</v>
      </c>
      <c r="C16" s="17">
        <v>312</v>
      </c>
      <c r="D16" s="22" t="s">
        <v>202</v>
      </c>
      <c r="E16" s="1" t="s">
        <v>242</v>
      </c>
      <c r="F16" s="1">
        <v>0</v>
      </c>
      <c r="G16" s="1">
        <v>0</v>
      </c>
      <c r="H16" s="1">
        <v>0</v>
      </c>
    </row>
    <row r="17" spans="1:8" x14ac:dyDescent="0.25">
      <c r="A17" s="59"/>
      <c r="B17" s="26"/>
      <c r="C17" s="26"/>
      <c r="D17" s="25"/>
      <c r="E17" s="3" t="s">
        <v>319</v>
      </c>
      <c r="F17" s="93">
        <f t="shared" ref="F17:G17" si="0">SUM(F6:F16)</f>
        <v>635715</v>
      </c>
      <c r="G17" s="93">
        <f t="shared" si="0"/>
        <v>635715</v>
      </c>
      <c r="H17" s="93">
        <f t="shared" ref="H17" si="1">SUM(H6:H16)</f>
        <v>635715</v>
      </c>
    </row>
    <row r="18" spans="1:8" x14ac:dyDescent="0.25">
      <c r="A18" s="58">
        <v>1</v>
      </c>
      <c r="B18" s="17">
        <v>111</v>
      </c>
      <c r="C18" s="17">
        <v>312</v>
      </c>
      <c r="D18" s="22" t="s">
        <v>202</v>
      </c>
      <c r="E18" s="1" t="s">
        <v>408</v>
      </c>
      <c r="F18" s="1">
        <v>0</v>
      </c>
      <c r="G18" s="1">
        <v>0</v>
      </c>
      <c r="H18" s="1">
        <v>0</v>
      </c>
    </row>
    <row r="19" spans="1:8" x14ac:dyDescent="0.25">
      <c r="A19" s="114">
        <v>1</v>
      </c>
      <c r="B19" s="17" t="s">
        <v>388</v>
      </c>
      <c r="C19" s="17">
        <v>312</v>
      </c>
      <c r="D19" s="22" t="s">
        <v>202</v>
      </c>
      <c r="E19" s="1" t="s">
        <v>390</v>
      </c>
      <c r="F19" s="1">
        <v>0</v>
      </c>
      <c r="G19" s="1">
        <v>0</v>
      </c>
      <c r="H19" s="1">
        <v>0</v>
      </c>
    </row>
    <row r="20" spans="1:8" x14ac:dyDescent="0.25">
      <c r="A20" s="114">
        <v>1</v>
      </c>
      <c r="B20" s="17" t="s">
        <v>411</v>
      </c>
      <c r="C20" s="17">
        <v>312</v>
      </c>
      <c r="D20" s="22" t="s">
        <v>202</v>
      </c>
      <c r="E20" s="1" t="s">
        <v>243</v>
      </c>
      <c r="F20" s="1">
        <v>2400</v>
      </c>
      <c r="G20" s="1">
        <v>2400</v>
      </c>
      <c r="H20" s="1">
        <v>2400</v>
      </c>
    </row>
    <row r="21" spans="1:8" x14ac:dyDescent="0.25">
      <c r="A21" s="114">
        <v>1</v>
      </c>
      <c r="B21" s="17" t="s">
        <v>330</v>
      </c>
      <c r="C21" s="17">
        <v>312</v>
      </c>
      <c r="D21" s="22" t="s">
        <v>202</v>
      </c>
      <c r="E21" s="1" t="s">
        <v>243</v>
      </c>
      <c r="F21" s="1">
        <v>500</v>
      </c>
      <c r="G21" s="1">
        <v>500</v>
      </c>
      <c r="H21" s="1">
        <v>500</v>
      </c>
    </row>
    <row r="22" spans="1:8" x14ac:dyDescent="0.25">
      <c r="A22" s="114">
        <v>1</v>
      </c>
      <c r="B22" s="17" t="s">
        <v>389</v>
      </c>
      <c r="C22" s="17">
        <v>312</v>
      </c>
      <c r="D22" s="22" t="s">
        <v>202</v>
      </c>
      <c r="E22" s="1" t="s">
        <v>391</v>
      </c>
      <c r="F22" s="1">
        <v>0</v>
      </c>
      <c r="G22" s="1">
        <v>0</v>
      </c>
      <c r="H22" s="1">
        <v>0</v>
      </c>
    </row>
    <row r="23" spans="1:8" x14ac:dyDescent="0.25">
      <c r="A23" s="23"/>
      <c r="B23" s="23"/>
      <c r="C23" s="23"/>
      <c r="D23" s="23"/>
      <c r="E23" s="24" t="s">
        <v>320</v>
      </c>
      <c r="F23" s="94">
        <f t="shared" ref="F23:G23" si="2">SUM(F17:F22)</f>
        <v>638615</v>
      </c>
      <c r="G23" s="94">
        <f t="shared" si="2"/>
        <v>638615</v>
      </c>
      <c r="H23" s="94">
        <f t="shared" ref="H23" si="3">SUM(H17:H22)</f>
        <v>638615</v>
      </c>
    </row>
    <row r="24" spans="1:8" x14ac:dyDescent="0.25">
      <c r="A24" s="58">
        <v>1</v>
      </c>
      <c r="B24" s="17">
        <v>41</v>
      </c>
      <c r="C24" s="17">
        <v>111</v>
      </c>
      <c r="D24" s="22" t="s">
        <v>204</v>
      </c>
      <c r="E24" s="1" t="s">
        <v>244</v>
      </c>
      <c r="F24" s="1">
        <v>604150</v>
      </c>
      <c r="G24" s="1">
        <v>604150</v>
      </c>
      <c r="H24" s="1">
        <v>604150</v>
      </c>
    </row>
    <row r="25" spans="1:8" x14ac:dyDescent="0.25">
      <c r="A25" s="58">
        <v>1</v>
      </c>
      <c r="B25" s="17">
        <v>41</v>
      </c>
      <c r="C25" s="17">
        <v>133</v>
      </c>
      <c r="D25" s="22" t="s">
        <v>202</v>
      </c>
      <c r="E25" s="1" t="s">
        <v>245</v>
      </c>
      <c r="F25" s="1">
        <v>1200</v>
      </c>
      <c r="G25" s="1">
        <v>1200</v>
      </c>
      <c r="H25" s="1">
        <v>1200</v>
      </c>
    </row>
    <row r="26" spans="1:8" x14ac:dyDescent="0.25">
      <c r="A26" s="58">
        <v>1</v>
      </c>
      <c r="B26" s="17">
        <v>41</v>
      </c>
      <c r="C26" s="17">
        <v>133</v>
      </c>
      <c r="D26" s="22" t="s">
        <v>212</v>
      </c>
      <c r="E26" s="1" t="s">
        <v>246</v>
      </c>
      <c r="F26" s="1">
        <v>0</v>
      </c>
      <c r="G26" s="1">
        <v>0</v>
      </c>
      <c r="H26" s="1">
        <v>0</v>
      </c>
    </row>
    <row r="27" spans="1:8" x14ac:dyDescent="0.25">
      <c r="A27" s="58">
        <v>1</v>
      </c>
      <c r="B27" s="17">
        <v>41</v>
      </c>
      <c r="C27" s="17">
        <v>133</v>
      </c>
      <c r="D27" s="22" t="s">
        <v>214</v>
      </c>
      <c r="E27" s="1" t="s">
        <v>247</v>
      </c>
      <c r="F27" s="1">
        <v>50</v>
      </c>
      <c r="G27" s="1">
        <v>50</v>
      </c>
      <c r="H27" s="1">
        <v>50</v>
      </c>
    </row>
    <row r="28" spans="1:8" x14ac:dyDescent="0.25">
      <c r="A28" s="58">
        <v>1</v>
      </c>
      <c r="B28" s="17">
        <v>41</v>
      </c>
      <c r="C28" s="17">
        <v>133</v>
      </c>
      <c r="D28" s="22" t="s">
        <v>209</v>
      </c>
      <c r="E28" s="1" t="s">
        <v>248</v>
      </c>
      <c r="F28" s="1">
        <v>32120</v>
      </c>
      <c r="G28" s="1">
        <v>35332</v>
      </c>
      <c r="H28" s="1">
        <v>39085</v>
      </c>
    </row>
    <row r="29" spans="1:8" x14ac:dyDescent="0.25">
      <c r="A29" s="58">
        <v>1</v>
      </c>
      <c r="B29" s="17">
        <v>41</v>
      </c>
      <c r="C29" s="17">
        <v>133</v>
      </c>
      <c r="D29" s="22" t="s">
        <v>215</v>
      </c>
      <c r="E29" s="1" t="s">
        <v>249</v>
      </c>
      <c r="F29" s="1">
        <v>45360</v>
      </c>
      <c r="G29" s="1">
        <v>45360</v>
      </c>
      <c r="H29" s="1">
        <v>45360</v>
      </c>
    </row>
    <row r="30" spans="1:8" x14ac:dyDescent="0.25">
      <c r="A30" s="58">
        <v>1</v>
      </c>
      <c r="B30" s="17">
        <v>41</v>
      </c>
      <c r="C30" s="17">
        <v>134</v>
      </c>
      <c r="D30" s="22" t="s">
        <v>202</v>
      </c>
      <c r="E30" s="1" t="s">
        <v>250</v>
      </c>
      <c r="F30" s="1">
        <v>4100</v>
      </c>
      <c r="G30" s="1">
        <v>4100</v>
      </c>
      <c r="H30" s="1">
        <v>4100</v>
      </c>
    </row>
    <row r="31" spans="1:8" x14ac:dyDescent="0.25">
      <c r="A31" s="58">
        <v>1</v>
      </c>
      <c r="B31" s="17">
        <v>41</v>
      </c>
      <c r="C31" s="17">
        <v>211</v>
      </c>
      <c r="D31" s="22" t="s">
        <v>204</v>
      </c>
      <c r="E31" s="1" t="s">
        <v>251</v>
      </c>
      <c r="F31" s="1">
        <v>0</v>
      </c>
      <c r="G31" s="1">
        <v>0</v>
      </c>
      <c r="H31" s="1">
        <v>0</v>
      </c>
    </row>
    <row r="32" spans="1:8" x14ac:dyDescent="0.25">
      <c r="A32" s="58">
        <v>1</v>
      </c>
      <c r="B32" s="17">
        <v>41</v>
      </c>
      <c r="C32" s="17">
        <v>212</v>
      </c>
      <c r="D32" s="22" t="s">
        <v>203</v>
      </c>
      <c r="E32" s="1" t="s">
        <v>252</v>
      </c>
      <c r="F32" s="1">
        <v>0</v>
      </c>
      <c r="G32" s="1">
        <v>0</v>
      </c>
      <c r="H32" s="1">
        <v>0</v>
      </c>
    </row>
    <row r="33" spans="1:8" x14ac:dyDescent="0.25">
      <c r="A33" s="58">
        <v>1</v>
      </c>
      <c r="B33" s="17">
        <v>41</v>
      </c>
      <c r="C33" s="17">
        <v>223</v>
      </c>
      <c r="D33" s="22" t="s">
        <v>202</v>
      </c>
      <c r="E33" s="1" t="s">
        <v>367</v>
      </c>
      <c r="F33" s="1">
        <v>0</v>
      </c>
      <c r="G33" s="1">
        <v>0</v>
      </c>
      <c r="H33" s="1">
        <v>0</v>
      </c>
    </row>
    <row r="34" spans="1:8" x14ac:dyDescent="0.25">
      <c r="A34" s="58">
        <v>1</v>
      </c>
      <c r="B34" s="17">
        <v>41</v>
      </c>
      <c r="C34" s="17">
        <v>223</v>
      </c>
      <c r="D34" s="22" t="s">
        <v>204</v>
      </c>
      <c r="E34" s="1" t="s">
        <v>368</v>
      </c>
      <c r="F34" s="1">
        <v>2100</v>
      </c>
      <c r="G34" s="1">
        <v>2100</v>
      </c>
      <c r="H34" s="1">
        <v>2100</v>
      </c>
    </row>
    <row r="35" spans="1:8" x14ac:dyDescent="0.25">
      <c r="A35" s="58">
        <v>1</v>
      </c>
      <c r="B35" s="17">
        <v>41</v>
      </c>
      <c r="C35" s="17">
        <v>229</v>
      </c>
      <c r="D35" s="22" t="s">
        <v>206</v>
      </c>
      <c r="E35" s="1" t="s">
        <v>253</v>
      </c>
      <c r="F35" s="1">
        <v>0</v>
      </c>
      <c r="G35" s="1">
        <v>0</v>
      </c>
      <c r="H35" s="1">
        <v>0</v>
      </c>
    </row>
    <row r="36" spans="1:8" x14ac:dyDescent="0.25">
      <c r="A36" s="58">
        <v>1</v>
      </c>
      <c r="B36" s="17">
        <v>41</v>
      </c>
      <c r="C36" s="17">
        <v>243</v>
      </c>
      <c r="D36" s="22"/>
      <c r="E36" s="1" t="s">
        <v>254</v>
      </c>
      <c r="F36" s="1">
        <v>500</v>
      </c>
      <c r="G36" s="1">
        <v>500</v>
      </c>
      <c r="H36" s="1">
        <v>500</v>
      </c>
    </row>
    <row r="37" spans="1:8" x14ac:dyDescent="0.25">
      <c r="A37" s="58">
        <v>1</v>
      </c>
      <c r="B37" s="17">
        <v>41</v>
      </c>
      <c r="C37" s="17">
        <v>292</v>
      </c>
      <c r="D37" s="22" t="s">
        <v>212</v>
      </c>
      <c r="E37" s="1" t="s">
        <v>255</v>
      </c>
      <c r="F37" s="1">
        <v>0</v>
      </c>
      <c r="G37" s="1">
        <v>0</v>
      </c>
      <c r="H37" s="1">
        <v>0</v>
      </c>
    </row>
    <row r="38" spans="1:8" x14ac:dyDescent="0.25">
      <c r="A38" s="58">
        <v>1</v>
      </c>
      <c r="B38" s="17">
        <v>41</v>
      </c>
      <c r="C38" s="17">
        <v>292</v>
      </c>
      <c r="D38" s="22" t="s">
        <v>214</v>
      </c>
      <c r="E38" s="1" t="s">
        <v>256</v>
      </c>
      <c r="F38" s="1">
        <v>0</v>
      </c>
      <c r="G38" s="1">
        <v>0</v>
      </c>
      <c r="H38" s="1">
        <v>0</v>
      </c>
    </row>
    <row r="39" spans="1:8" x14ac:dyDescent="0.25">
      <c r="A39" s="58">
        <v>1</v>
      </c>
      <c r="B39" s="17">
        <v>41</v>
      </c>
      <c r="C39" s="17">
        <v>292</v>
      </c>
      <c r="D39" s="22" t="s">
        <v>369</v>
      </c>
      <c r="E39" s="1" t="s">
        <v>370</v>
      </c>
      <c r="F39" s="1">
        <v>0</v>
      </c>
      <c r="G39" s="1">
        <v>0</v>
      </c>
      <c r="H39" s="1">
        <v>0</v>
      </c>
    </row>
    <row r="40" spans="1:8" x14ac:dyDescent="0.25">
      <c r="A40" s="58">
        <v>1</v>
      </c>
      <c r="B40" s="17">
        <v>41</v>
      </c>
      <c r="C40" s="17">
        <v>292</v>
      </c>
      <c r="D40" s="22" t="s">
        <v>218</v>
      </c>
      <c r="E40" s="1" t="s">
        <v>257</v>
      </c>
      <c r="F40" s="1">
        <v>200</v>
      </c>
      <c r="G40" s="1">
        <v>200</v>
      </c>
      <c r="H40" s="1">
        <v>200</v>
      </c>
    </row>
    <row r="41" spans="1:8" x14ac:dyDescent="0.25">
      <c r="A41" s="58">
        <v>1</v>
      </c>
      <c r="B41" s="17">
        <v>41</v>
      </c>
      <c r="C41" s="17">
        <v>312</v>
      </c>
      <c r="D41" s="22" t="s">
        <v>315</v>
      </c>
      <c r="E41" s="1" t="s">
        <v>258</v>
      </c>
      <c r="F41" s="1">
        <v>0</v>
      </c>
      <c r="G41" s="1">
        <v>0</v>
      </c>
      <c r="H41" s="1">
        <v>0</v>
      </c>
    </row>
    <row r="42" spans="1:8" x14ac:dyDescent="0.25">
      <c r="A42" s="58">
        <v>1</v>
      </c>
      <c r="B42" s="17">
        <v>41</v>
      </c>
      <c r="C42" s="17">
        <v>121</v>
      </c>
      <c r="D42" s="22" t="s">
        <v>202</v>
      </c>
      <c r="E42" s="1" t="s">
        <v>259</v>
      </c>
      <c r="F42" s="1">
        <v>10400</v>
      </c>
      <c r="G42" s="1">
        <v>10920</v>
      </c>
      <c r="H42" s="1">
        <v>11400</v>
      </c>
    </row>
    <row r="43" spans="1:8" x14ac:dyDescent="0.25">
      <c r="A43" s="58">
        <v>1</v>
      </c>
      <c r="B43" s="17">
        <v>41</v>
      </c>
      <c r="C43" s="17">
        <v>121</v>
      </c>
      <c r="D43" s="22" t="s">
        <v>202</v>
      </c>
      <c r="E43" s="1" t="s">
        <v>260</v>
      </c>
      <c r="F43" s="1">
        <v>11500</v>
      </c>
      <c r="G43" s="1">
        <v>12050</v>
      </c>
      <c r="H43" s="1">
        <v>12600</v>
      </c>
    </row>
    <row r="44" spans="1:8" ht="15.75" customHeight="1" x14ac:dyDescent="0.25">
      <c r="A44" s="58">
        <v>1</v>
      </c>
      <c r="B44" s="17">
        <v>41</v>
      </c>
      <c r="C44" s="17">
        <v>121</v>
      </c>
      <c r="D44" s="22" t="s">
        <v>204</v>
      </c>
      <c r="E44" s="1" t="s">
        <v>261</v>
      </c>
      <c r="F44" s="1">
        <v>130</v>
      </c>
      <c r="G44" s="1">
        <v>130</v>
      </c>
      <c r="H44" s="1">
        <v>130</v>
      </c>
    </row>
    <row r="45" spans="1:8" x14ac:dyDescent="0.25">
      <c r="A45" s="58">
        <v>1</v>
      </c>
      <c r="B45" s="17">
        <v>41</v>
      </c>
      <c r="C45" s="17">
        <v>133</v>
      </c>
      <c r="D45" s="22" t="s">
        <v>209</v>
      </c>
      <c r="E45" s="1" t="s">
        <v>366</v>
      </c>
      <c r="F45" s="1">
        <v>600</v>
      </c>
      <c r="G45" s="1">
        <v>1000</v>
      </c>
      <c r="H45" s="1">
        <v>1200</v>
      </c>
    </row>
    <row r="46" spans="1:8" x14ac:dyDescent="0.25">
      <c r="A46" s="58">
        <v>1</v>
      </c>
      <c r="B46" s="17">
        <v>41</v>
      </c>
      <c r="C46" s="17">
        <v>212</v>
      </c>
      <c r="D46" s="22" t="s">
        <v>204</v>
      </c>
      <c r="E46" s="1" t="s">
        <v>262</v>
      </c>
      <c r="F46" s="1">
        <v>1200</v>
      </c>
      <c r="G46" s="1">
        <v>1200</v>
      </c>
      <c r="H46" s="1">
        <v>1200</v>
      </c>
    </row>
    <row r="47" spans="1:8" x14ac:dyDescent="0.25">
      <c r="A47" s="58">
        <v>1</v>
      </c>
      <c r="B47" s="17">
        <v>41</v>
      </c>
      <c r="C47" s="17">
        <v>221</v>
      </c>
      <c r="D47" s="22" t="s">
        <v>205</v>
      </c>
      <c r="E47" s="1" t="s">
        <v>263</v>
      </c>
      <c r="F47" s="1">
        <v>3000</v>
      </c>
      <c r="G47" s="1">
        <v>3000</v>
      </c>
      <c r="H47" s="1">
        <v>3000</v>
      </c>
    </row>
    <row r="48" spans="1:8" x14ac:dyDescent="0.25">
      <c r="A48" s="58">
        <v>1</v>
      </c>
      <c r="B48" s="17">
        <v>41</v>
      </c>
      <c r="C48" s="17">
        <v>223</v>
      </c>
      <c r="D48" s="22" t="s">
        <v>202</v>
      </c>
      <c r="E48" s="1" t="s">
        <v>264</v>
      </c>
      <c r="F48" s="1">
        <v>3000</v>
      </c>
      <c r="G48" s="1">
        <v>3000</v>
      </c>
      <c r="H48" s="1">
        <v>3000</v>
      </c>
    </row>
    <row r="49" spans="1:8" x14ac:dyDescent="0.25">
      <c r="A49" s="58">
        <v>1</v>
      </c>
      <c r="B49" s="17">
        <v>41</v>
      </c>
      <c r="C49" s="17">
        <v>223</v>
      </c>
      <c r="D49" s="22" t="s">
        <v>204</v>
      </c>
      <c r="E49" s="1" t="s">
        <v>265</v>
      </c>
      <c r="F49" s="1">
        <v>6500</v>
      </c>
      <c r="G49" s="1">
        <v>6500</v>
      </c>
      <c r="H49" s="1">
        <v>6500</v>
      </c>
    </row>
    <row r="50" spans="1:8" x14ac:dyDescent="0.25">
      <c r="A50" s="58">
        <v>1</v>
      </c>
      <c r="B50" s="17">
        <v>41</v>
      </c>
      <c r="C50" s="17">
        <v>121</v>
      </c>
      <c r="D50" s="22" t="s">
        <v>202</v>
      </c>
      <c r="E50" s="1" t="s">
        <v>266</v>
      </c>
      <c r="F50" s="1">
        <v>38500</v>
      </c>
      <c r="G50" s="1">
        <v>40500</v>
      </c>
      <c r="H50" s="1">
        <v>42500</v>
      </c>
    </row>
    <row r="51" spans="1:8" x14ac:dyDescent="0.25">
      <c r="A51" s="58">
        <v>1</v>
      </c>
      <c r="B51" s="17">
        <v>41</v>
      </c>
      <c r="C51" s="17">
        <v>121</v>
      </c>
      <c r="D51" s="22" t="s">
        <v>203</v>
      </c>
      <c r="E51" s="1" t="s">
        <v>267</v>
      </c>
      <c r="F51" s="1">
        <v>113571</v>
      </c>
      <c r="G51" s="1">
        <v>119000</v>
      </c>
      <c r="H51" s="1">
        <v>125000</v>
      </c>
    </row>
    <row r="52" spans="1:8" x14ac:dyDescent="0.25">
      <c r="A52" s="58">
        <v>1</v>
      </c>
      <c r="B52" s="17">
        <v>41</v>
      </c>
      <c r="C52" s="17">
        <v>212</v>
      </c>
      <c r="D52" s="22" t="s">
        <v>204</v>
      </c>
      <c r="E52" s="1" t="s">
        <v>268</v>
      </c>
      <c r="F52" s="1">
        <v>1000</v>
      </c>
      <c r="G52" s="1">
        <v>1000</v>
      </c>
      <c r="H52" s="1">
        <v>1000</v>
      </c>
    </row>
    <row r="53" spans="1:8" x14ac:dyDescent="0.25">
      <c r="A53" s="58">
        <v>1</v>
      </c>
      <c r="B53" s="17">
        <v>41</v>
      </c>
      <c r="C53" s="17">
        <v>221</v>
      </c>
      <c r="D53" s="22" t="s">
        <v>205</v>
      </c>
      <c r="E53" s="1" t="s">
        <v>269</v>
      </c>
      <c r="F53" s="1">
        <v>300</v>
      </c>
      <c r="G53" s="1">
        <v>300</v>
      </c>
      <c r="H53" s="1">
        <v>300</v>
      </c>
    </row>
    <row r="54" spans="1:8" x14ac:dyDescent="0.25">
      <c r="A54" s="58">
        <v>1</v>
      </c>
      <c r="B54" s="17">
        <v>41</v>
      </c>
      <c r="C54" s="17">
        <v>223</v>
      </c>
      <c r="D54" s="22" t="s">
        <v>202</v>
      </c>
      <c r="E54" s="1" t="s">
        <v>270</v>
      </c>
      <c r="F54" s="1">
        <v>450</v>
      </c>
      <c r="G54" s="1">
        <v>450</v>
      </c>
      <c r="H54" s="1">
        <v>450</v>
      </c>
    </row>
    <row r="55" spans="1:8" x14ac:dyDescent="0.25">
      <c r="A55" s="58">
        <v>1</v>
      </c>
      <c r="B55" s="17">
        <v>41</v>
      </c>
      <c r="C55" s="17">
        <v>121</v>
      </c>
      <c r="D55" s="22" t="s">
        <v>202</v>
      </c>
      <c r="E55" s="1" t="s">
        <v>271</v>
      </c>
      <c r="F55" s="1">
        <v>200</v>
      </c>
      <c r="G55" s="1">
        <v>200</v>
      </c>
      <c r="H55" s="1">
        <v>200</v>
      </c>
    </row>
    <row r="56" spans="1:8" x14ac:dyDescent="0.25">
      <c r="A56" s="58">
        <v>1</v>
      </c>
      <c r="B56" s="17">
        <v>41</v>
      </c>
      <c r="C56" s="17">
        <v>212</v>
      </c>
      <c r="D56" s="22" t="s">
        <v>204</v>
      </c>
      <c r="E56" s="1" t="s">
        <v>272</v>
      </c>
      <c r="F56" s="1">
        <v>1100</v>
      </c>
      <c r="G56" s="1">
        <v>1100</v>
      </c>
      <c r="H56" s="1">
        <v>1100</v>
      </c>
    </row>
    <row r="57" spans="1:8" x14ac:dyDescent="0.25">
      <c r="A57" s="58">
        <v>1</v>
      </c>
      <c r="B57" s="17">
        <v>41</v>
      </c>
      <c r="C57" s="17">
        <v>223</v>
      </c>
      <c r="D57" s="22" t="s">
        <v>202</v>
      </c>
      <c r="E57" s="1" t="s">
        <v>273</v>
      </c>
      <c r="F57" s="1">
        <v>1000</v>
      </c>
      <c r="G57" s="1">
        <v>1000</v>
      </c>
      <c r="H57" s="1">
        <v>1000</v>
      </c>
    </row>
    <row r="58" spans="1:8" x14ac:dyDescent="0.25">
      <c r="A58" s="58">
        <v>1</v>
      </c>
      <c r="B58" s="17">
        <v>41</v>
      </c>
      <c r="C58" s="17">
        <v>212</v>
      </c>
      <c r="D58" s="22" t="s">
        <v>204</v>
      </c>
      <c r="E58" s="1" t="s">
        <v>274</v>
      </c>
      <c r="F58" s="1">
        <v>200</v>
      </c>
      <c r="G58" s="1">
        <v>200</v>
      </c>
      <c r="H58" s="1">
        <v>200</v>
      </c>
    </row>
    <row r="59" spans="1:8" x14ac:dyDescent="0.25">
      <c r="A59" s="58">
        <v>1</v>
      </c>
      <c r="B59" s="17">
        <v>41</v>
      </c>
      <c r="C59" s="17">
        <v>223</v>
      </c>
      <c r="D59" s="22" t="s">
        <v>202</v>
      </c>
      <c r="E59" s="1" t="s">
        <v>275</v>
      </c>
      <c r="F59" s="1">
        <v>800</v>
      </c>
      <c r="G59" s="1">
        <v>800</v>
      </c>
      <c r="H59" s="1">
        <v>800</v>
      </c>
    </row>
    <row r="60" spans="1:8" x14ac:dyDescent="0.25">
      <c r="A60" s="58">
        <v>1</v>
      </c>
      <c r="B60" s="17">
        <v>41</v>
      </c>
      <c r="C60" s="17">
        <v>212</v>
      </c>
      <c r="D60" s="22" t="s">
        <v>204</v>
      </c>
      <c r="E60" s="1" t="s">
        <v>276</v>
      </c>
      <c r="F60" s="1">
        <v>200</v>
      </c>
      <c r="G60" s="1">
        <v>200</v>
      </c>
      <c r="H60" s="1">
        <v>200</v>
      </c>
    </row>
    <row r="61" spans="1:8" x14ac:dyDescent="0.25">
      <c r="A61" s="58">
        <v>1</v>
      </c>
      <c r="B61" s="17">
        <v>41</v>
      </c>
      <c r="C61" s="17">
        <v>223</v>
      </c>
      <c r="D61" s="22" t="s">
        <v>202</v>
      </c>
      <c r="E61" s="1" t="s">
        <v>277</v>
      </c>
      <c r="F61" s="1">
        <v>100</v>
      </c>
      <c r="G61" s="1">
        <v>100</v>
      </c>
      <c r="H61" s="1">
        <v>100</v>
      </c>
    </row>
    <row r="62" spans="1:8" x14ac:dyDescent="0.25">
      <c r="A62" s="58">
        <v>1</v>
      </c>
      <c r="B62" s="17">
        <v>41</v>
      </c>
      <c r="C62" s="17">
        <v>212</v>
      </c>
      <c r="D62" s="22" t="s">
        <v>204</v>
      </c>
      <c r="E62" s="1" t="s">
        <v>278</v>
      </c>
      <c r="F62" s="1">
        <v>2500</v>
      </c>
      <c r="G62" s="1">
        <v>2500</v>
      </c>
      <c r="H62" s="1">
        <v>2500</v>
      </c>
    </row>
    <row r="63" spans="1:8" x14ac:dyDescent="0.25">
      <c r="A63" s="58">
        <v>1</v>
      </c>
      <c r="B63" s="17">
        <v>41</v>
      </c>
      <c r="C63" s="17">
        <v>223</v>
      </c>
      <c r="D63" s="22" t="s">
        <v>202</v>
      </c>
      <c r="E63" s="1" t="s">
        <v>279</v>
      </c>
      <c r="F63" s="1">
        <v>600</v>
      </c>
      <c r="G63" s="1">
        <v>600</v>
      </c>
      <c r="H63" s="1">
        <v>600</v>
      </c>
    </row>
    <row r="64" spans="1:8" x14ac:dyDescent="0.25">
      <c r="A64" s="58">
        <v>1</v>
      </c>
      <c r="B64" s="17">
        <v>41</v>
      </c>
      <c r="C64" s="17">
        <v>212</v>
      </c>
      <c r="D64" s="22" t="s">
        <v>204</v>
      </c>
      <c r="E64" s="1" t="s">
        <v>280</v>
      </c>
      <c r="F64" s="1">
        <v>10370</v>
      </c>
      <c r="G64" s="1">
        <v>10370</v>
      </c>
      <c r="H64" s="1">
        <v>10370</v>
      </c>
    </row>
    <row r="65" spans="1:8" x14ac:dyDescent="0.25">
      <c r="A65" s="58">
        <v>1</v>
      </c>
      <c r="B65" s="17">
        <v>41</v>
      </c>
      <c r="C65" s="17">
        <v>2230</v>
      </c>
      <c r="D65" s="22" t="s">
        <v>202</v>
      </c>
      <c r="E65" s="1" t="s">
        <v>281</v>
      </c>
      <c r="F65" s="1">
        <v>100</v>
      </c>
      <c r="G65" s="1">
        <v>100</v>
      </c>
      <c r="H65" s="1">
        <v>100</v>
      </c>
    </row>
    <row r="66" spans="1:8" x14ac:dyDescent="0.25">
      <c r="A66" s="58">
        <v>1</v>
      </c>
      <c r="B66" s="17">
        <v>41</v>
      </c>
      <c r="C66" s="17">
        <v>212</v>
      </c>
      <c r="D66" s="22" t="s">
        <v>204</v>
      </c>
      <c r="E66" s="1" t="s">
        <v>282</v>
      </c>
      <c r="F66" s="1">
        <v>10370</v>
      </c>
      <c r="G66" s="1">
        <v>10370</v>
      </c>
      <c r="H66" s="1">
        <v>10370</v>
      </c>
    </row>
    <row r="67" spans="1:8" x14ac:dyDescent="0.25">
      <c r="A67" s="58">
        <v>1</v>
      </c>
      <c r="B67" s="17">
        <v>41</v>
      </c>
      <c r="C67" s="17">
        <v>223</v>
      </c>
      <c r="D67" s="22" t="s">
        <v>202</v>
      </c>
      <c r="E67" s="1" t="s">
        <v>283</v>
      </c>
      <c r="F67" s="1">
        <v>400</v>
      </c>
      <c r="G67" s="1">
        <v>400</v>
      </c>
      <c r="H67" s="1">
        <v>400</v>
      </c>
    </row>
    <row r="68" spans="1:8" x14ac:dyDescent="0.25">
      <c r="A68" s="58">
        <v>1</v>
      </c>
      <c r="B68" s="17">
        <v>41</v>
      </c>
      <c r="C68" s="17">
        <v>212</v>
      </c>
      <c r="D68" s="22" t="s">
        <v>204</v>
      </c>
      <c r="E68" s="1" t="s">
        <v>284</v>
      </c>
      <c r="F68" s="1">
        <v>13640</v>
      </c>
      <c r="G68" s="1">
        <v>13640</v>
      </c>
      <c r="H68" s="1">
        <v>13640</v>
      </c>
    </row>
    <row r="69" spans="1:8" x14ac:dyDescent="0.25">
      <c r="A69" s="58">
        <v>1</v>
      </c>
      <c r="B69" s="17">
        <v>41</v>
      </c>
      <c r="C69" s="17">
        <v>223</v>
      </c>
      <c r="D69" s="22" t="s">
        <v>202</v>
      </c>
      <c r="E69" s="1" t="s">
        <v>285</v>
      </c>
      <c r="F69" s="1">
        <v>40</v>
      </c>
      <c r="G69" s="1">
        <v>40</v>
      </c>
      <c r="H69" s="1">
        <v>40</v>
      </c>
    </row>
    <row r="70" spans="1:8" x14ac:dyDescent="0.25">
      <c r="A70" s="58">
        <v>1</v>
      </c>
      <c r="B70" s="17">
        <v>41</v>
      </c>
      <c r="C70" s="17">
        <v>212</v>
      </c>
      <c r="D70" s="22" t="s">
        <v>204</v>
      </c>
      <c r="E70" s="1" t="s">
        <v>286</v>
      </c>
      <c r="F70" s="1">
        <v>13670</v>
      </c>
      <c r="G70" s="1">
        <v>13670</v>
      </c>
      <c r="H70" s="1">
        <v>13670</v>
      </c>
    </row>
    <row r="71" spans="1:8" x14ac:dyDescent="0.25">
      <c r="A71" s="58">
        <v>1</v>
      </c>
      <c r="B71" s="17">
        <v>41</v>
      </c>
      <c r="C71" s="17">
        <v>223</v>
      </c>
      <c r="D71" s="22" t="s">
        <v>202</v>
      </c>
      <c r="E71" s="1" t="s">
        <v>287</v>
      </c>
      <c r="F71" s="1">
        <v>1200</v>
      </c>
      <c r="G71" s="1">
        <v>1200</v>
      </c>
      <c r="H71" s="1">
        <v>1200</v>
      </c>
    </row>
    <row r="72" spans="1:8" x14ac:dyDescent="0.25">
      <c r="A72" s="58">
        <v>1</v>
      </c>
      <c r="B72" s="17">
        <v>41</v>
      </c>
      <c r="C72" s="17">
        <v>212</v>
      </c>
      <c r="D72" s="22" t="s">
        <v>204</v>
      </c>
      <c r="E72" s="1" t="s">
        <v>288</v>
      </c>
      <c r="F72" s="1">
        <v>10600</v>
      </c>
      <c r="G72" s="1">
        <v>10600</v>
      </c>
      <c r="H72" s="1">
        <v>10600</v>
      </c>
    </row>
    <row r="73" spans="1:8" x14ac:dyDescent="0.25">
      <c r="A73" s="58">
        <v>1</v>
      </c>
      <c r="B73" s="17">
        <v>41</v>
      </c>
      <c r="C73" s="17">
        <v>223</v>
      </c>
      <c r="D73" s="22" t="s">
        <v>202</v>
      </c>
      <c r="E73" s="1" t="s">
        <v>289</v>
      </c>
      <c r="F73" s="1">
        <v>500</v>
      </c>
      <c r="G73" s="1">
        <v>500</v>
      </c>
      <c r="H73" s="1">
        <v>500</v>
      </c>
    </row>
    <row r="74" spans="1:8" x14ac:dyDescent="0.25">
      <c r="A74" s="58">
        <v>1</v>
      </c>
      <c r="B74" s="17">
        <v>41</v>
      </c>
      <c r="C74" s="17">
        <v>212</v>
      </c>
      <c r="D74" s="22" t="s">
        <v>204</v>
      </c>
      <c r="E74" s="1" t="s">
        <v>290</v>
      </c>
      <c r="F74" s="1">
        <v>300</v>
      </c>
      <c r="G74" s="1">
        <v>300</v>
      </c>
      <c r="H74" s="1">
        <v>300</v>
      </c>
    </row>
    <row r="75" spans="1:8" x14ac:dyDescent="0.25">
      <c r="A75" s="58">
        <v>1</v>
      </c>
      <c r="B75" s="17">
        <v>41</v>
      </c>
      <c r="C75" s="17">
        <v>223</v>
      </c>
      <c r="D75" s="22" t="s">
        <v>202</v>
      </c>
      <c r="E75" s="1" t="s">
        <v>291</v>
      </c>
      <c r="F75" s="1">
        <v>250</v>
      </c>
      <c r="G75" s="1">
        <v>250</v>
      </c>
      <c r="H75" s="1">
        <v>250</v>
      </c>
    </row>
    <row r="76" spans="1:8" x14ac:dyDescent="0.25">
      <c r="A76" s="58">
        <v>1</v>
      </c>
      <c r="B76" s="17">
        <v>41</v>
      </c>
      <c r="C76" s="17">
        <v>212</v>
      </c>
      <c r="D76" s="22" t="s">
        <v>204</v>
      </c>
      <c r="E76" s="1" t="s">
        <v>292</v>
      </c>
      <c r="F76" s="1">
        <v>600</v>
      </c>
      <c r="G76" s="1">
        <v>600</v>
      </c>
      <c r="H76" s="1">
        <v>600</v>
      </c>
    </row>
    <row r="77" spans="1:8" x14ac:dyDescent="0.25">
      <c r="A77" s="58">
        <v>1</v>
      </c>
      <c r="B77" s="17">
        <v>41</v>
      </c>
      <c r="C77" s="17">
        <v>223</v>
      </c>
      <c r="D77" s="22" t="s">
        <v>202</v>
      </c>
      <c r="E77" s="1" t="s">
        <v>293</v>
      </c>
      <c r="F77" s="1">
        <v>1600</v>
      </c>
      <c r="G77" s="1">
        <v>1600</v>
      </c>
      <c r="H77" s="1">
        <v>1600</v>
      </c>
    </row>
    <row r="78" spans="1:8" x14ac:dyDescent="0.25">
      <c r="A78" s="58">
        <v>1</v>
      </c>
      <c r="B78" s="17">
        <v>41</v>
      </c>
      <c r="C78" s="17">
        <v>212</v>
      </c>
      <c r="D78" s="22" t="s">
        <v>204</v>
      </c>
      <c r="E78" s="1" t="s">
        <v>294</v>
      </c>
      <c r="F78" s="1">
        <v>2100</v>
      </c>
      <c r="G78" s="1">
        <v>2100</v>
      </c>
      <c r="H78" s="1">
        <v>2100</v>
      </c>
    </row>
    <row r="79" spans="1:8" x14ac:dyDescent="0.25">
      <c r="A79" s="58">
        <v>1</v>
      </c>
      <c r="B79" s="17">
        <v>41</v>
      </c>
      <c r="C79" s="17">
        <v>223</v>
      </c>
      <c r="D79" s="22" t="s">
        <v>202</v>
      </c>
      <c r="E79" s="1" t="s">
        <v>295</v>
      </c>
      <c r="F79" s="1">
        <v>320</v>
      </c>
      <c r="G79" s="1">
        <v>320</v>
      </c>
      <c r="H79" s="1">
        <v>320</v>
      </c>
    </row>
    <row r="80" spans="1:8" x14ac:dyDescent="0.25">
      <c r="A80" s="58">
        <v>1</v>
      </c>
      <c r="B80" s="17">
        <v>41</v>
      </c>
      <c r="C80" s="17">
        <v>212</v>
      </c>
      <c r="D80" s="22" t="s">
        <v>204</v>
      </c>
      <c r="E80" s="1" t="s">
        <v>296</v>
      </c>
      <c r="F80" s="1">
        <v>3120</v>
      </c>
      <c r="G80" s="1">
        <v>3120</v>
      </c>
      <c r="H80" s="1">
        <v>3120</v>
      </c>
    </row>
    <row r="81" spans="1:8" x14ac:dyDescent="0.25">
      <c r="A81" s="58">
        <v>1</v>
      </c>
      <c r="B81" s="17">
        <v>41</v>
      </c>
      <c r="C81" s="17">
        <v>223</v>
      </c>
      <c r="D81" s="22" t="s">
        <v>202</v>
      </c>
      <c r="E81" s="1" t="s">
        <v>297</v>
      </c>
      <c r="F81" s="1">
        <v>2000</v>
      </c>
      <c r="G81" s="1">
        <v>2000</v>
      </c>
      <c r="H81" s="1">
        <v>2000</v>
      </c>
    </row>
    <row r="82" spans="1:8" x14ac:dyDescent="0.25">
      <c r="A82" s="58">
        <v>1</v>
      </c>
      <c r="B82" s="17">
        <v>41</v>
      </c>
      <c r="C82" s="17">
        <v>223</v>
      </c>
      <c r="D82" s="22" t="s">
        <v>202</v>
      </c>
      <c r="E82" s="1" t="s">
        <v>298</v>
      </c>
      <c r="F82" s="1">
        <v>100</v>
      </c>
      <c r="G82" s="1">
        <v>100</v>
      </c>
      <c r="H82" s="1">
        <v>100</v>
      </c>
    </row>
    <row r="83" spans="1:8" x14ac:dyDescent="0.25">
      <c r="A83" s="58">
        <v>1</v>
      </c>
      <c r="B83" s="17">
        <v>41</v>
      </c>
      <c r="C83" s="17">
        <v>212</v>
      </c>
      <c r="D83" s="22" t="s">
        <v>204</v>
      </c>
      <c r="E83" s="1" t="s">
        <v>461</v>
      </c>
      <c r="F83" s="1">
        <v>200</v>
      </c>
      <c r="G83" s="1">
        <v>200</v>
      </c>
      <c r="H83" s="1">
        <v>200</v>
      </c>
    </row>
    <row r="84" spans="1:8" x14ac:dyDescent="0.25">
      <c r="A84" s="58">
        <v>1</v>
      </c>
      <c r="B84" s="17">
        <v>41</v>
      </c>
      <c r="C84" s="17">
        <v>223</v>
      </c>
      <c r="D84" s="22" t="s">
        <v>202</v>
      </c>
      <c r="E84" s="1" t="s">
        <v>299</v>
      </c>
      <c r="F84" s="1">
        <v>1600</v>
      </c>
      <c r="G84" s="1">
        <v>1600</v>
      </c>
      <c r="H84" s="1">
        <v>1600</v>
      </c>
    </row>
    <row r="85" spans="1:8" x14ac:dyDescent="0.25">
      <c r="A85" s="58">
        <v>1</v>
      </c>
      <c r="B85" s="17">
        <v>41</v>
      </c>
      <c r="C85" s="17">
        <v>223</v>
      </c>
      <c r="D85" s="22" t="s">
        <v>202</v>
      </c>
      <c r="E85" s="1" t="s">
        <v>300</v>
      </c>
      <c r="F85" s="1">
        <v>2000</v>
      </c>
      <c r="G85" s="1">
        <v>2000</v>
      </c>
      <c r="H85" s="1">
        <v>2000</v>
      </c>
    </row>
    <row r="86" spans="1:8" x14ac:dyDescent="0.25">
      <c r="A86" s="58">
        <v>1</v>
      </c>
      <c r="B86" s="17">
        <v>41</v>
      </c>
      <c r="C86" s="17">
        <v>223</v>
      </c>
      <c r="D86" s="22" t="s">
        <v>202</v>
      </c>
      <c r="E86" s="1" t="s">
        <v>301</v>
      </c>
      <c r="F86" s="1">
        <v>100</v>
      </c>
      <c r="G86" s="1">
        <v>100</v>
      </c>
      <c r="H86" s="1">
        <v>100</v>
      </c>
    </row>
    <row r="87" spans="1:8" x14ac:dyDescent="0.25">
      <c r="A87" s="58">
        <v>1</v>
      </c>
      <c r="B87" s="17">
        <v>41</v>
      </c>
      <c r="C87" s="17">
        <v>223</v>
      </c>
      <c r="D87" s="22" t="s">
        <v>202</v>
      </c>
      <c r="E87" s="1" t="s">
        <v>302</v>
      </c>
      <c r="F87" s="1">
        <v>100</v>
      </c>
      <c r="G87" s="1">
        <v>100</v>
      </c>
      <c r="H87" s="1">
        <v>100</v>
      </c>
    </row>
    <row r="88" spans="1:8" x14ac:dyDescent="0.25">
      <c r="A88" s="58">
        <v>1</v>
      </c>
      <c r="B88" s="17">
        <v>41</v>
      </c>
      <c r="C88" s="17">
        <v>223</v>
      </c>
      <c r="D88" s="22" t="s">
        <v>202</v>
      </c>
      <c r="E88" s="1" t="s">
        <v>303</v>
      </c>
      <c r="F88" s="1">
        <v>2110</v>
      </c>
      <c r="G88" s="1">
        <v>2110</v>
      </c>
      <c r="H88" s="1">
        <v>2110</v>
      </c>
    </row>
    <row r="89" spans="1:8" x14ac:dyDescent="0.25">
      <c r="A89" s="58">
        <v>1</v>
      </c>
      <c r="B89" s="17">
        <v>41</v>
      </c>
      <c r="C89" s="17">
        <v>223</v>
      </c>
      <c r="D89" s="22" t="s">
        <v>202</v>
      </c>
      <c r="E89" s="1" t="s">
        <v>304</v>
      </c>
      <c r="F89" s="1">
        <v>80</v>
      </c>
      <c r="G89" s="1">
        <v>80</v>
      </c>
      <c r="H89" s="1">
        <v>80</v>
      </c>
    </row>
    <row r="90" spans="1:8" x14ac:dyDescent="0.25">
      <c r="A90" s="58">
        <v>1</v>
      </c>
      <c r="B90" s="17">
        <v>41</v>
      </c>
      <c r="C90" s="17">
        <v>223</v>
      </c>
      <c r="D90" s="22" t="s">
        <v>202</v>
      </c>
      <c r="E90" s="1" t="s">
        <v>465</v>
      </c>
      <c r="F90" s="1">
        <v>150</v>
      </c>
      <c r="G90" s="1">
        <v>150</v>
      </c>
      <c r="H90" s="1">
        <v>150</v>
      </c>
    </row>
    <row r="91" spans="1:8" x14ac:dyDescent="0.25">
      <c r="A91" s="58">
        <v>1</v>
      </c>
      <c r="B91" s="17">
        <v>41</v>
      </c>
      <c r="C91" s="17">
        <v>223</v>
      </c>
      <c r="D91" s="22" t="s">
        <v>202</v>
      </c>
      <c r="E91" s="1" t="s">
        <v>486</v>
      </c>
      <c r="F91" s="1">
        <v>70</v>
      </c>
      <c r="G91" s="1">
        <v>70</v>
      </c>
      <c r="H91" s="1">
        <v>70</v>
      </c>
    </row>
    <row r="92" spans="1:8" x14ac:dyDescent="0.25">
      <c r="A92" s="58">
        <v>1</v>
      </c>
      <c r="B92" s="17">
        <v>41</v>
      </c>
      <c r="C92" s="17">
        <v>223</v>
      </c>
      <c r="D92" s="22" t="s">
        <v>202</v>
      </c>
      <c r="E92" s="1" t="s">
        <v>487</v>
      </c>
      <c r="F92" s="1">
        <v>70</v>
      </c>
      <c r="G92" s="1">
        <v>70</v>
      </c>
      <c r="H92" s="1">
        <v>70</v>
      </c>
    </row>
    <row r="93" spans="1:8" x14ac:dyDescent="0.25">
      <c r="A93" s="58">
        <v>1</v>
      </c>
      <c r="B93" s="17">
        <v>41</v>
      </c>
      <c r="C93" s="17">
        <v>223</v>
      </c>
      <c r="D93" s="22" t="s">
        <v>202</v>
      </c>
      <c r="E93" s="1" t="s">
        <v>305</v>
      </c>
      <c r="F93" s="1">
        <v>500</v>
      </c>
      <c r="G93" s="1">
        <v>500</v>
      </c>
      <c r="H93" s="1">
        <v>500</v>
      </c>
    </row>
    <row r="94" spans="1:8" x14ac:dyDescent="0.25">
      <c r="A94" s="58">
        <v>1</v>
      </c>
      <c r="B94" s="17">
        <v>41</v>
      </c>
      <c r="C94" s="17">
        <v>223</v>
      </c>
      <c r="D94" s="22" t="s">
        <v>202</v>
      </c>
      <c r="E94" s="1" t="s">
        <v>306</v>
      </c>
      <c r="F94" s="1">
        <v>1500</v>
      </c>
      <c r="G94" s="1">
        <v>1500</v>
      </c>
      <c r="H94" s="1">
        <v>1500</v>
      </c>
    </row>
    <row r="95" spans="1:8" x14ac:dyDescent="0.25">
      <c r="A95" s="58">
        <v>1</v>
      </c>
      <c r="B95" s="17">
        <v>41</v>
      </c>
      <c r="C95" s="17">
        <v>223</v>
      </c>
      <c r="D95" s="22" t="s">
        <v>202</v>
      </c>
      <c r="E95" s="1" t="s">
        <v>307</v>
      </c>
      <c r="F95" s="1">
        <v>1000</v>
      </c>
      <c r="G95" s="1">
        <v>1000</v>
      </c>
      <c r="H95" s="1">
        <v>1000</v>
      </c>
    </row>
    <row r="96" spans="1:8" x14ac:dyDescent="0.25">
      <c r="A96" s="58">
        <v>1</v>
      </c>
      <c r="B96" s="17">
        <v>41</v>
      </c>
      <c r="C96" s="17">
        <v>223</v>
      </c>
      <c r="D96" s="22" t="s">
        <v>202</v>
      </c>
      <c r="E96" s="1" t="s">
        <v>308</v>
      </c>
      <c r="F96" s="1">
        <v>100</v>
      </c>
      <c r="G96" s="1">
        <v>100</v>
      </c>
      <c r="H96" s="1">
        <v>100</v>
      </c>
    </row>
    <row r="97" spans="1:8" x14ac:dyDescent="0.25">
      <c r="A97" s="58">
        <v>1</v>
      </c>
      <c r="B97" s="17">
        <v>41</v>
      </c>
      <c r="C97" s="17">
        <v>223</v>
      </c>
      <c r="D97" s="22" t="s">
        <v>202</v>
      </c>
      <c r="E97" s="1" t="s">
        <v>371</v>
      </c>
      <c r="F97" s="1">
        <v>150</v>
      </c>
      <c r="G97" s="1">
        <v>150</v>
      </c>
      <c r="H97" s="1">
        <v>150</v>
      </c>
    </row>
    <row r="98" spans="1:8" x14ac:dyDescent="0.25">
      <c r="A98" s="59"/>
      <c r="B98" s="26"/>
      <c r="C98" s="26"/>
      <c r="D98" s="25"/>
      <c r="E98" s="3"/>
      <c r="F98" s="93">
        <f>SUM(F24:F97)</f>
        <v>967641</v>
      </c>
      <c r="G98" s="93">
        <f>SUM(G24:G97)</f>
        <v>979752</v>
      </c>
      <c r="H98" s="93">
        <f>SUM(H24:H97)</f>
        <v>992735</v>
      </c>
    </row>
    <row r="99" spans="1:8" x14ac:dyDescent="0.25">
      <c r="A99" s="58">
        <v>1</v>
      </c>
      <c r="B99" s="17">
        <v>45</v>
      </c>
      <c r="C99" s="17">
        <v>312</v>
      </c>
      <c r="D99" s="22" t="s">
        <v>202</v>
      </c>
      <c r="E99" s="1" t="s">
        <v>466</v>
      </c>
      <c r="F99" s="1">
        <v>1800</v>
      </c>
      <c r="G99" s="1">
        <v>1800</v>
      </c>
      <c r="H99" s="1">
        <v>1800</v>
      </c>
    </row>
    <row r="100" spans="1:8" x14ac:dyDescent="0.25">
      <c r="A100" s="58">
        <v>1</v>
      </c>
      <c r="B100" s="17">
        <v>71</v>
      </c>
      <c r="C100" s="17">
        <v>312</v>
      </c>
      <c r="D100" s="22" t="s">
        <v>315</v>
      </c>
      <c r="E100" s="1" t="s">
        <v>467</v>
      </c>
      <c r="F100" s="1">
        <v>0</v>
      </c>
      <c r="G100" s="1">
        <v>0</v>
      </c>
      <c r="H100" s="1">
        <v>0</v>
      </c>
    </row>
    <row r="101" spans="1:8" x14ac:dyDescent="0.25">
      <c r="A101" s="58">
        <v>1</v>
      </c>
      <c r="B101" s="17">
        <v>71</v>
      </c>
      <c r="C101" s="17">
        <v>312</v>
      </c>
      <c r="D101" s="22" t="s">
        <v>202</v>
      </c>
      <c r="E101" s="1" t="s">
        <v>309</v>
      </c>
      <c r="F101" s="1">
        <v>1000</v>
      </c>
      <c r="G101" s="1">
        <v>1000</v>
      </c>
      <c r="H101" s="1">
        <v>1000</v>
      </c>
    </row>
    <row r="102" spans="1:8" x14ac:dyDescent="0.25">
      <c r="A102" s="58">
        <v>1</v>
      </c>
      <c r="B102" s="17">
        <v>71</v>
      </c>
      <c r="C102" s="17">
        <v>312</v>
      </c>
      <c r="D102" s="22" t="s">
        <v>202</v>
      </c>
      <c r="E102" s="1" t="s">
        <v>462</v>
      </c>
      <c r="F102" s="1">
        <v>1000</v>
      </c>
      <c r="G102" s="1">
        <v>1000</v>
      </c>
      <c r="H102" s="1">
        <v>1000</v>
      </c>
    </row>
    <row r="103" spans="1:8" x14ac:dyDescent="0.25">
      <c r="A103" s="58">
        <v>1</v>
      </c>
      <c r="B103" s="17">
        <v>71</v>
      </c>
      <c r="C103" s="17">
        <v>312</v>
      </c>
      <c r="D103" s="22" t="s">
        <v>202</v>
      </c>
      <c r="E103" s="1" t="s">
        <v>463</v>
      </c>
      <c r="F103" s="1">
        <v>0</v>
      </c>
      <c r="G103" s="1">
        <v>0</v>
      </c>
      <c r="H103" s="1">
        <v>0</v>
      </c>
    </row>
    <row r="104" spans="1:8" x14ac:dyDescent="0.25">
      <c r="A104" s="58">
        <v>1</v>
      </c>
      <c r="B104" s="17">
        <v>71</v>
      </c>
      <c r="C104" s="17">
        <v>312</v>
      </c>
      <c r="D104" s="22" t="s">
        <v>202</v>
      </c>
      <c r="E104" s="1" t="s">
        <v>479</v>
      </c>
      <c r="F104" s="1">
        <v>1000</v>
      </c>
      <c r="G104" s="1">
        <v>1000</v>
      </c>
      <c r="H104" s="1">
        <v>1000</v>
      </c>
    </row>
    <row r="105" spans="1:8" x14ac:dyDescent="0.25">
      <c r="A105" s="59"/>
      <c r="B105" s="26"/>
      <c r="C105" s="26"/>
      <c r="D105" s="25"/>
      <c r="E105" s="3" t="s">
        <v>316</v>
      </c>
      <c r="F105" s="93">
        <f t="shared" ref="F105:G105" si="4">SUM(F99:F104)</f>
        <v>4800</v>
      </c>
      <c r="G105" s="93">
        <f t="shared" si="4"/>
        <v>4800</v>
      </c>
      <c r="H105" s="93">
        <f t="shared" ref="H105" si="5">SUM(H99:H104)</f>
        <v>4800</v>
      </c>
    </row>
    <row r="106" spans="1:8" x14ac:dyDescent="0.25">
      <c r="A106" s="58">
        <v>2</v>
      </c>
      <c r="B106" s="17">
        <v>111</v>
      </c>
      <c r="C106" s="17">
        <v>322</v>
      </c>
      <c r="D106" s="22" t="s">
        <v>202</v>
      </c>
      <c r="E106" s="1" t="s">
        <v>483</v>
      </c>
      <c r="F106" s="1">
        <v>525000</v>
      </c>
      <c r="G106" s="1"/>
      <c r="H106" s="1"/>
    </row>
    <row r="107" spans="1:8" x14ac:dyDescent="0.25">
      <c r="A107" s="58">
        <v>2</v>
      </c>
      <c r="B107" s="17">
        <v>111</v>
      </c>
      <c r="C107" s="17">
        <v>322</v>
      </c>
      <c r="D107" s="22" t="s">
        <v>202</v>
      </c>
      <c r="E107" s="1" t="s">
        <v>484</v>
      </c>
      <c r="F107" s="1">
        <v>30000</v>
      </c>
      <c r="G107" s="1"/>
      <c r="H107" s="1"/>
    </row>
    <row r="108" spans="1:8" x14ac:dyDescent="0.25">
      <c r="A108" s="58">
        <v>2</v>
      </c>
      <c r="B108" s="17">
        <v>111</v>
      </c>
      <c r="C108" s="17">
        <v>322</v>
      </c>
      <c r="D108" s="22" t="s">
        <v>202</v>
      </c>
      <c r="E108" s="1" t="s">
        <v>496</v>
      </c>
      <c r="F108" s="1">
        <v>0</v>
      </c>
      <c r="G108" s="1">
        <v>400000</v>
      </c>
      <c r="H108" s="1">
        <v>80000</v>
      </c>
    </row>
    <row r="109" spans="1:8" x14ac:dyDescent="0.25">
      <c r="A109" s="117"/>
      <c r="B109" s="118"/>
      <c r="C109" s="118"/>
      <c r="D109" s="119"/>
      <c r="E109" s="116" t="s">
        <v>323</v>
      </c>
      <c r="F109" s="120">
        <f>SUM(F106:F108)</f>
        <v>555000</v>
      </c>
      <c r="G109" s="120">
        <f>SUM(G106:G108)</f>
        <v>400000</v>
      </c>
      <c r="H109" s="120">
        <f>SUM(H106:H108)</f>
        <v>80000</v>
      </c>
    </row>
    <row r="110" spans="1:8" x14ac:dyDescent="0.25">
      <c r="A110" s="110">
        <v>3</v>
      </c>
      <c r="B110" s="111"/>
      <c r="C110" s="111">
        <v>292</v>
      </c>
      <c r="D110" s="112" t="s">
        <v>218</v>
      </c>
      <c r="E110" s="113" t="s">
        <v>310</v>
      </c>
      <c r="F110" s="1">
        <v>0</v>
      </c>
      <c r="G110" s="1">
        <v>0</v>
      </c>
      <c r="H110" s="1">
        <v>0</v>
      </c>
    </row>
    <row r="111" spans="1:8" x14ac:dyDescent="0.25">
      <c r="A111" s="110">
        <v>3</v>
      </c>
      <c r="B111" s="111" t="s">
        <v>468</v>
      </c>
      <c r="C111" s="111">
        <v>453</v>
      </c>
      <c r="D111" s="112"/>
      <c r="E111" s="113" t="s">
        <v>469</v>
      </c>
      <c r="F111" s="1">
        <v>0</v>
      </c>
      <c r="G111" s="1">
        <v>0</v>
      </c>
      <c r="H111" s="1">
        <v>0</v>
      </c>
    </row>
    <row r="112" spans="1:8" x14ac:dyDescent="0.25">
      <c r="A112" s="58">
        <v>3</v>
      </c>
      <c r="B112" s="17">
        <v>46</v>
      </c>
      <c r="C112" s="17">
        <v>454</v>
      </c>
      <c r="D112" s="22" t="s">
        <v>202</v>
      </c>
      <c r="E112" s="1" t="s">
        <v>311</v>
      </c>
      <c r="F112" s="1">
        <v>65000</v>
      </c>
      <c r="G112" s="1">
        <v>0</v>
      </c>
      <c r="H112" s="1">
        <v>248087</v>
      </c>
    </row>
    <row r="113" spans="1:8" x14ac:dyDescent="0.25">
      <c r="A113" s="58">
        <v>3</v>
      </c>
      <c r="B113" s="17">
        <v>51</v>
      </c>
      <c r="C113" s="17">
        <v>513</v>
      </c>
      <c r="D113" s="22" t="s">
        <v>202</v>
      </c>
      <c r="E113" s="1" t="s">
        <v>402</v>
      </c>
      <c r="F113" s="1">
        <v>180000</v>
      </c>
      <c r="G113" s="1"/>
      <c r="H113" s="1">
        <v>15000</v>
      </c>
    </row>
    <row r="114" spans="1:8" x14ac:dyDescent="0.25">
      <c r="A114" s="58">
        <v>3</v>
      </c>
      <c r="B114" s="17">
        <v>71</v>
      </c>
      <c r="C114" s="17">
        <v>453</v>
      </c>
      <c r="D114" s="22"/>
      <c r="E114" s="1" t="s">
        <v>312</v>
      </c>
      <c r="F114" s="1">
        <v>0</v>
      </c>
      <c r="G114" s="1">
        <v>0</v>
      </c>
      <c r="H114" s="1">
        <v>0</v>
      </c>
    </row>
    <row r="115" spans="1:8" x14ac:dyDescent="0.25">
      <c r="A115" s="58">
        <v>3</v>
      </c>
      <c r="B115" s="17">
        <v>71</v>
      </c>
      <c r="C115" s="17">
        <v>453</v>
      </c>
      <c r="D115" s="22"/>
      <c r="E115" s="1" t="s">
        <v>313</v>
      </c>
      <c r="F115" s="1">
        <v>0</v>
      </c>
      <c r="G115" s="1">
        <v>0</v>
      </c>
      <c r="H115" s="1">
        <v>0</v>
      </c>
    </row>
    <row r="116" spans="1:8" x14ac:dyDescent="0.25">
      <c r="A116" s="59"/>
      <c r="B116" s="26"/>
      <c r="C116" s="26"/>
      <c r="D116" s="25"/>
      <c r="E116" s="3" t="s">
        <v>321</v>
      </c>
      <c r="F116" s="93">
        <f>SUM(F110:F115)</f>
        <v>245000</v>
      </c>
      <c r="G116" s="93">
        <f>SUM(G110:G115)</f>
        <v>0</v>
      </c>
      <c r="H116" s="93">
        <f>SUM(H110:H115)</f>
        <v>263087</v>
      </c>
    </row>
    <row r="117" spans="1:8" x14ac:dyDescent="0.25">
      <c r="A117" s="59"/>
      <c r="B117" s="26"/>
      <c r="C117" s="26"/>
      <c r="D117" s="25"/>
      <c r="E117" s="3"/>
      <c r="F117" s="3"/>
      <c r="G117" s="3"/>
      <c r="H117" s="3"/>
    </row>
    <row r="118" spans="1:8" x14ac:dyDescent="0.25">
      <c r="A118" s="60"/>
      <c r="B118" s="27"/>
      <c r="C118" s="27"/>
      <c r="D118" s="28"/>
      <c r="E118" s="13"/>
      <c r="F118" s="1"/>
      <c r="G118" s="1"/>
      <c r="H118" s="1"/>
    </row>
    <row r="119" spans="1:8" x14ac:dyDescent="0.25">
      <c r="A119" s="60"/>
      <c r="B119" s="27"/>
      <c r="C119" s="27"/>
      <c r="D119" s="28"/>
      <c r="E119" s="13" t="s">
        <v>322</v>
      </c>
      <c r="F119" s="92">
        <f>F98+F105</f>
        <v>972441</v>
      </c>
      <c r="G119" s="92">
        <f>G98+G105</f>
        <v>984552</v>
      </c>
      <c r="H119" s="92">
        <f>H98+H105</f>
        <v>997535</v>
      </c>
    </row>
    <row r="120" spans="1:8" x14ac:dyDescent="0.25">
      <c r="A120" s="60"/>
      <c r="B120" s="27"/>
      <c r="C120" s="27"/>
      <c r="D120" s="28"/>
      <c r="E120" s="13" t="s">
        <v>320</v>
      </c>
      <c r="F120" s="92">
        <f>F23</f>
        <v>638615</v>
      </c>
      <c r="G120" s="92">
        <f>G23</f>
        <v>638615</v>
      </c>
      <c r="H120" s="92">
        <f>H23</f>
        <v>638615</v>
      </c>
    </row>
    <row r="121" spans="1:8" x14ac:dyDescent="0.25">
      <c r="A121" s="60"/>
      <c r="B121" s="27"/>
      <c r="C121" s="27"/>
      <c r="D121" s="28"/>
      <c r="E121" s="13" t="s">
        <v>323</v>
      </c>
      <c r="F121" s="92">
        <f>F109</f>
        <v>555000</v>
      </c>
      <c r="G121" s="92">
        <f>G109</f>
        <v>400000</v>
      </c>
      <c r="H121" s="92">
        <f>H109</f>
        <v>80000</v>
      </c>
    </row>
    <row r="122" spans="1:8" ht="24.75" customHeight="1" x14ac:dyDescent="0.25">
      <c r="A122" s="60"/>
      <c r="B122" s="27"/>
      <c r="C122" s="27"/>
      <c r="D122" s="28"/>
      <c r="E122" s="13" t="s">
        <v>454</v>
      </c>
      <c r="F122" s="92">
        <f t="shared" ref="F122" si="6">F116</f>
        <v>245000</v>
      </c>
      <c r="G122" s="92">
        <f t="shared" ref="G122:H122" si="7">G116</f>
        <v>0</v>
      </c>
      <c r="H122" s="92">
        <f t="shared" si="7"/>
        <v>263087</v>
      </c>
    </row>
    <row r="123" spans="1:8" x14ac:dyDescent="0.25">
      <c r="A123" s="58"/>
      <c r="B123" s="17"/>
      <c r="C123" s="17"/>
      <c r="D123" s="22"/>
      <c r="E123" s="1" t="s">
        <v>317</v>
      </c>
      <c r="F123" s="95">
        <f t="shared" ref="F123:G123" si="8">SUM(F119:F122)</f>
        <v>2411056</v>
      </c>
      <c r="G123" s="95">
        <f t="shared" si="8"/>
        <v>2023167</v>
      </c>
      <c r="H123" s="95">
        <f t="shared" ref="H123" si="9">SUM(H119:H122)</f>
        <v>1979237</v>
      </c>
    </row>
    <row r="124" spans="1:8" ht="29.25" customHeight="1" thickBot="1" x14ac:dyDescent="0.3">
      <c r="A124" s="61"/>
      <c r="B124" s="29"/>
      <c r="C124" s="29"/>
      <c r="D124" s="30"/>
      <c r="E124" s="31" t="s">
        <v>318</v>
      </c>
      <c r="F124" s="93">
        <v>27940</v>
      </c>
      <c r="G124" s="93">
        <v>27940</v>
      </c>
      <c r="H124" s="93">
        <v>27940</v>
      </c>
    </row>
    <row r="125" spans="1:8" ht="15.75" thickBot="1" x14ac:dyDescent="0.3">
      <c r="A125" s="16"/>
      <c r="B125" s="19"/>
      <c r="C125" s="19"/>
      <c r="D125" s="32"/>
      <c r="E125" s="52" t="s">
        <v>317</v>
      </c>
      <c r="F125" s="128">
        <f t="shared" ref="F125" si="10">SUM(F123:F124)</f>
        <v>2438996</v>
      </c>
      <c r="G125" s="128">
        <f t="shared" ref="G125:H125" si="11">SUM(G123:G124)</f>
        <v>2051107</v>
      </c>
      <c r="H125" s="128">
        <f t="shared" si="11"/>
        <v>2007177</v>
      </c>
    </row>
    <row r="126" spans="1:8" x14ac:dyDescent="0.25">
      <c r="F126" s="74"/>
      <c r="G126" s="74"/>
      <c r="H126" s="74"/>
    </row>
    <row r="128" spans="1:8" x14ac:dyDescent="0.25">
      <c r="C128" s="53"/>
      <c r="D128" s="54"/>
      <c r="E128" s="15"/>
      <c r="F128" s="53" t="s">
        <v>349</v>
      </c>
      <c r="G128" s="129">
        <v>44175</v>
      </c>
      <c r="H128" s="129"/>
    </row>
    <row r="129" spans="1:8" x14ac:dyDescent="0.25">
      <c r="C129" s="53"/>
      <c r="D129" s="54"/>
      <c r="E129" s="15"/>
      <c r="F129" s="53" t="s">
        <v>350</v>
      </c>
      <c r="G129" s="129">
        <v>44191</v>
      </c>
      <c r="H129" s="129"/>
    </row>
    <row r="130" spans="1:8" x14ac:dyDescent="0.25">
      <c r="C130"/>
      <c r="D130"/>
      <c r="E130" s="15"/>
      <c r="F130" s="15"/>
      <c r="G130"/>
      <c r="H130"/>
    </row>
    <row r="131" spans="1:8" x14ac:dyDescent="0.25">
      <c r="A131" s="56"/>
      <c r="C131"/>
      <c r="D131"/>
      <c r="E131" s="56"/>
      <c r="F131" s="15"/>
      <c r="G131"/>
      <c r="H131"/>
    </row>
    <row r="132" spans="1:8" x14ac:dyDescent="0.25">
      <c r="A132" s="56" t="s">
        <v>502</v>
      </c>
      <c r="C132" s="56"/>
      <c r="D132" s="54"/>
      <c r="E132" s="55"/>
    </row>
    <row r="133" spans="1:8" x14ac:dyDescent="0.25">
      <c r="C133" s="53"/>
      <c r="D133" s="54"/>
      <c r="E133" s="55"/>
    </row>
  </sheetData>
  <phoneticPr fontId="5" type="noConversion"/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5"/>
  <sheetViews>
    <sheetView workbookViewId="0">
      <selection activeCell="A29" sqref="A29"/>
    </sheetView>
  </sheetViews>
  <sheetFormatPr defaultRowHeight="15" x14ac:dyDescent="0.25"/>
  <cols>
    <col min="1" max="1" width="44" customWidth="1"/>
    <col min="2" max="3" width="27.5703125" customWidth="1"/>
    <col min="4" max="4" width="26.5703125" customWidth="1"/>
    <col min="5" max="5" width="16.140625" customWidth="1"/>
    <col min="6" max="6" width="16.5703125" customWidth="1"/>
  </cols>
  <sheetData>
    <row r="1" spans="1:6" ht="18.75" x14ac:dyDescent="0.3">
      <c r="A1" s="64" t="s">
        <v>494</v>
      </c>
      <c r="B1" s="65"/>
      <c r="E1" s="135"/>
      <c r="F1" s="135"/>
    </row>
    <row r="2" spans="1:6" ht="9" customHeight="1" thickBot="1" x14ac:dyDescent="0.3">
      <c r="A2" s="67"/>
      <c r="B2" s="67"/>
      <c r="C2" s="67"/>
      <c r="E2" s="136"/>
      <c r="F2" s="135"/>
    </row>
    <row r="3" spans="1:6" ht="22.5" customHeight="1" thickBot="1" x14ac:dyDescent="0.3">
      <c r="A3" s="115" t="s">
        <v>351</v>
      </c>
      <c r="B3" s="78">
        <v>2021</v>
      </c>
      <c r="C3" s="79">
        <v>2022</v>
      </c>
      <c r="D3" s="81">
        <v>2023</v>
      </c>
      <c r="E3" s="137"/>
      <c r="F3" s="138"/>
    </row>
    <row r="4" spans="1:6" ht="15.75" x14ac:dyDescent="0.25">
      <c r="A4" s="68" t="s">
        <v>352</v>
      </c>
      <c r="B4" s="91">
        <v>503449</v>
      </c>
      <c r="C4" s="85">
        <v>496199</v>
      </c>
      <c r="D4" s="91">
        <v>485056</v>
      </c>
      <c r="E4" s="139"/>
      <c r="F4" s="139"/>
    </row>
    <row r="5" spans="1:6" ht="15.75" x14ac:dyDescent="0.25">
      <c r="A5" s="69" t="s">
        <v>353</v>
      </c>
      <c r="B5" s="90">
        <v>966764</v>
      </c>
      <c r="C5" s="85">
        <v>378038</v>
      </c>
      <c r="D5" s="91">
        <v>521697</v>
      </c>
      <c r="E5" s="139"/>
      <c r="F5" s="139"/>
    </row>
    <row r="6" spans="1:6" ht="15.75" x14ac:dyDescent="0.25">
      <c r="A6" s="69" t="s">
        <v>324</v>
      </c>
      <c r="B6" s="90">
        <v>77916</v>
      </c>
      <c r="C6" s="85">
        <v>97916</v>
      </c>
      <c r="D6" s="91">
        <v>109557</v>
      </c>
      <c r="E6" s="139"/>
      <c r="F6" s="139"/>
    </row>
    <row r="7" spans="1:6" ht="15.75" x14ac:dyDescent="0.25">
      <c r="A7" s="69" t="s">
        <v>451</v>
      </c>
      <c r="B7" s="90">
        <v>0</v>
      </c>
      <c r="C7" s="85">
        <v>0</v>
      </c>
      <c r="D7" s="91">
        <v>0</v>
      </c>
      <c r="E7" s="139"/>
      <c r="F7" s="139"/>
    </row>
    <row r="8" spans="1:6" ht="15.75" x14ac:dyDescent="0.25">
      <c r="A8" s="69" t="s">
        <v>497</v>
      </c>
      <c r="B8" s="90">
        <v>0</v>
      </c>
      <c r="C8" s="85">
        <v>0</v>
      </c>
      <c r="D8" s="91"/>
      <c r="E8" s="139"/>
      <c r="F8" s="139"/>
    </row>
    <row r="9" spans="1:6" ht="15.75" x14ac:dyDescent="0.25">
      <c r="A9" s="70" t="s">
        <v>354</v>
      </c>
      <c r="B9" s="86">
        <f>SUM(B4:B8)</f>
        <v>1548129</v>
      </c>
      <c r="C9" s="89">
        <f>SUM(C4:C8)</f>
        <v>972153</v>
      </c>
      <c r="D9" s="86">
        <f>SUM(D4:D8)</f>
        <v>1116310</v>
      </c>
      <c r="E9" s="139"/>
      <c r="F9" s="139"/>
    </row>
    <row r="10" spans="1:6" ht="15.75" x14ac:dyDescent="0.25">
      <c r="A10" s="69" t="s">
        <v>355</v>
      </c>
      <c r="B10" s="90">
        <v>630065</v>
      </c>
      <c r="C10" s="90">
        <v>630065</v>
      </c>
      <c r="D10" s="90">
        <v>630065</v>
      </c>
      <c r="E10" s="139"/>
      <c r="F10" s="139"/>
    </row>
    <row r="11" spans="1:6" ht="15.75" x14ac:dyDescent="0.25">
      <c r="A11" s="69" t="s">
        <v>356</v>
      </c>
      <c r="B11" s="90">
        <v>245802</v>
      </c>
      <c r="C11" s="90">
        <v>245802</v>
      </c>
      <c r="D11" s="90">
        <v>245802</v>
      </c>
      <c r="E11" s="139"/>
      <c r="F11" s="139"/>
    </row>
    <row r="12" spans="1:6" ht="15.75" x14ac:dyDescent="0.25">
      <c r="A12" s="69" t="s">
        <v>357</v>
      </c>
      <c r="B12" s="90">
        <v>15000</v>
      </c>
      <c r="C12" s="90">
        <v>15000</v>
      </c>
      <c r="D12" s="90">
        <v>15000</v>
      </c>
      <c r="E12" s="139"/>
      <c r="F12" s="139"/>
    </row>
    <row r="13" spans="1:6" x14ac:dyDescent="0.25">
      <c r="A13" s="71" t="s">
        <v>358</v>
      </c>
      <c r="B13" s="72">
        <f t="shared" ref="B13:D13" si="0">SUM(B10:B12)</f>
        <v>890867</v>
      </c>
      <c r="C13" s="87">
        <f t="shared" si="0"/>
        <v>890867</v>
      </c>
      <c r="D13" s="87">
        <f t="shared" si="0"/>
        <v>890867</v>
      </c>
      <c r="E13" s="140"/>
      <c r="F13" s="140"/>
    </row>
    <row r="14" spans="1:6" ht="16.5" thickBot="1" x14ac:dyDescent="0.3">
      <c r="A14" s="73" t="s">
        <v>359</v>
      </c>
      <c r="B14" s="88">
        <f t="shared" ref="B14:D14" si="1">B9+B13</f>
        <v>2438996</v>
      </c>
      <c r="C14" s="88">
        <f t="shared" si="1"/>
        <v>1863020</v>
      </c>
      <c r="D14" s="88">
        <f t="shared" si="1"/>
        <v>2007177</v>
      </c>
      <c r="E14" s="141"/>
      <c r="F14" s="141"/>
    </row>
    <row r="15" spans="1:6" ht="15.75" thickBot="1" x14ac:dyDescent="0.3">
      <c r="A15" s="133"/>
      <c r="B15" s="132"/>
      <c r="C15" s="132"/>
      <c r="D15" s="134"/>
      <c r="E15" s="135"/>
      <c r="F15" s="142"/>
    </row>
    <row r="16" spans="1:6" ht="33" customHeight="1" thickBot="1" x14ac:dyDescent="0.3">
      <c r="A16" s="152" t="s">
        <v>360</v>
      </c>
      <c r="B16" s="153">
        <v>2021</v>
      </c>
      <c r="C16" s="146">
        <v>2022</v>
      </c>
      <c r="D16" s="147">
        <v>2023</v>
      </c>
      <c r="E16" s="137"/>
      <c r="F16" s="137"/>
    </row>
    <row r="17" spans="1:9" ht="26.25" customHeight="1" x14ac:dyDescent="0.25">
      <c r="A17" s="149" t="s">
        <v>361</v>
      </c>
      <c r="B17" s="156">
        <v>972441</v>
      </c>
      <c r="C17" s="156">
        <v>984552</v>
      </c>
      <c r="D17" s="157">
        <v>997535</v>
      </c>
      <c r="E17" s="143"/>
      <c r="F17" s="139"/>
    </row>
    <row r="18" spans="1:9" ht="21" customHeight="1" x14ac:dyDescent="0.25">
      <c r="A18" s="150" t="s">
        <v>362</v>
      </c>
      <c r="B18" s="158">
        <v>555000</v>
      </c>
      <c r="C18" s="156">
        <v>400000</v>
      </c>
      <c r="D18" s="157">
        <v>80000</v>
      </c>
      <c r="E18" s="143"/>
      <c r="F18" s="139"/>
    </row>
    <row r="19" spans="1:9" ht="21" customHeight="1" x14ac:dyDescent="0.25">
      <c r="A19" s="150" t="s">
        <v>379</v>
      </c>
      <c r="B19" s="158">
        <v>0</v>
      </c>
      <c r="C19" s="156"/>
      <c r="D19" s="157">
        <v>263087</v>
      </c>
      <c r="E19" s="143"/>
      <c r="F19" s="139"/>
    </row>
    <row r="20" spans="1:9" ht="21" customHeight="1" x14ac:dyDescent="0.25">
      <c r="A20" s="150" t="s">
        <v>324</v>
      </c>
      <c r="B20" s="158">
        <v>245000</v>
      </c>
      <c r="C20" s="156"/>
      <c r="D20" s="157"/>
      <c r="E20" s="143"/>
      <c r="F20" s="139"/>
    </row>
    <row r="21" spans="1:9" ht="22.5" customHeight="1" x14ac:dyDescent="0.25">
      <c r="A21" s="150" t="s">
        <v>320</v>
      </c>
      <c r="B21" s="158">
        <v>638615</v>
      </c>
      <c r="C21" s="156">
        <v>638615</v>
      </c>
      <c r="D21" s="157">
        <v>638615</v>
      </c>
      <c r="E21" s="143"/>
      <c r="F21" s="139"/>
    </row>
    <row r="22" spans="1:9" ht="30.75" customHeight="1" x14ac:dyDescent="0.25">
      <c r="A22" s="151" t="s">
        <v>363</v>
      </c>
      <c r="B22" s="154">
        <f t="shared" ref="B22:D22" si="2">SUM(B17:B21)</f>
        <v>2411056</v>
      </c>
      <c r="C22" s="154">
        <f t="shared" si="2"/>
        <v>2023167</v>
      </c>
      <c r="D22" s="155">
        <f t="shared" si="2"/>
        <v>1979237</v>
      </c>
      <c r="E22" s="144"/>
      <c r="F22" s="144"/>
    </row>
    <row r="23" spans="1:9" ht="24" customHeight="1" x14ac:dyDescent="0.25">
      <c r="A23" s="75" t="s">
        <v>364</v>
      </c>
      <c r="B23" s="148">
        <v>27940</v>
      </c>
      <c r="C23" s="148">
        <v>27940</v>
      </c>
      <c r="D23" s="159">
        <v>27940</v>
      </c>
      <c r="E23" s="143"/>
      <c r="F23" s="139"/>
    </row>
    <row r="24" spans="1:9" ht="39.75" customHeight="1" thickBot="1" x14ac:dyDescent="0.3">
      <c r="A24" s="161" t="s">
        <v>365</v>
      </c>
      <c r="B24" s="162">
        <f t="shared" ref="B24:D24" si="3">SUM(B22:B23)</f>
        <v>2438996</v>
      </c>
      <c r="C24" s="162">
        <f t="shared" si="3"/>
        <v>2051107</v>
      </c>
      <c r="D24" s="163">
        <f t="shared" si="3"/>
        <v>2007177</v>
      </c>
      <c r="E24" s="145"/>
      <c r="F24" s="145"/>
    </row>
    <row r="25" spans="1:9" x14ac:dyDescent="0.25">
      <c r="A25" s="66"/>
      <c r="D25" s="74"/>
      <c r="F25" s="74"/>
    </row>
    <row r="26" spans="1:9" x14ac:dyDescent="0.25">
      <c r="A26" s="15"/>
      <c r="B26" s="53" t="s">
        <v>349</v>
      </c>
      <c r="C26" s="54"/>
      <c r="D26" s="129">
        <v>44175</v>
      </c>
      <c r="E26" s="54"/>
      <c r="F26" s="129"/>
      <c r="G26" s="53"/>
      <c r="H26" s="54"/>
      <c r="I26" s="129"/>
    </row>
    <row r="27" spans="1:9" x14ac:dyDescent="0.25">
      <c r="A27" s="15"/>
      <c r="B27" s="53" t="s">
        <v>350</v>
      </c>
      <c r="C27" s="160"/>
      <c r="D27" s="129">
        <v>44191</v>
      </c>
      <c r="E27" s="54"/>
      <c r="F27" s="129"/>
      <c r="G27" s="53"/>
      <c r="H27" s="54"/>
      <c r="I27" s="129"/>
    </row>
    <row r="28" spans="1:9" x14ac:dyDescent="0.25">
      <c r="A28" s="15"/>
      <c r="B28" s="15"/>
      <c r="I28" s="14"/>
    </row>
    <row r="29" spans="1:9" x14ac:dyDescent="0.25">
      <c r="A29" s="56" t="s">
        <v>501</v>
      </c>
      <c r="B29" s="15"/>
    </row>
    <row r="30" spans="1:9" x14ac:dyDescent="0.25">
      <c r="A30" s="56"/>
      <c r="B30" s="54"/>
      <c r="C30" s="55"/>
      <c r="D30" s="14"/>
      <c r="E30" s="55"/>
      <c r="F30" s="14"/>
    </row>
    <row r="31" spans="1:9" x14ac:dyDescent="0.25">
      <c r="A31" s="53"/>
      <c r="B31" s="166">
        <v>2438996</v>
      </c>
      <c r="C31" s="167">
        <v>2051107</v>
      </c>
      <c r="D31" s="167">
        <v>2007177</v>
      </c>
      <c r="E31" s="55"/>
      <c r="F31" s="14"/>
    </row>
    <row r="32" spans="1:9" x14ac:dyDescent="0.25">
      <c r="B32" s="167">
        <v>2438996</v>
      </c>
      <c r="C32" s="167">
        <v>1863020</v>
      </c>
      <c r="D32" s="167">
        <v>2007177</v>
      </c>
    </row>
    <row r="33" spans="1:4" x14ac:dyDescent="0.25">
      <c r="A33" s="76" t="s">
        <v>500</v>
      </c>
      <c r="B33" s="164">
        <f>B31-B32</f>
        <v>0</v>
      </c>
      <c r="C33" s="165">
        <f t="shared" ref="C33:D33" si="4">C31-C32</f>
        <v>188087</v>
      </c>
      <c r="D33" s="164">
        <f t="shared" si="4"/>
        <v>0</v>
      </c>
    </row>
    <row r="34" spans="1:4" ht="15.75" x14ac:dyDescent="0.25">
      <c r="A34" s="77"/>
    </row>
    <row r="35" spans="1:4" ht="15.75" x14ac:dyDescent="0.25">
      <c r="A35" s="77"/>
    </row>
  </sheetData>
  <phoneticPr fontId="5" type="noConversion"/>
  <pageMargins left="0.19685039370078741" right="0.19685039370078741" top="0.35433070866141736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výdavky</vt:lpstr>
      <vt:lpstr>príjmy</vt:lpstr>
      <vt:lpstr>rekapitulácia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2014-11-14T10:37:53Z</cp:lastPrinted>
  <dcterms:created xsi:type="dcterms:W3CDTF">2006-09-16T00:00:00Z</dcterms:created>
  <dcterms:modified xsi:type="dcterms:W3CDTF">2020-12-10T08:28:48Z</dcterms:modified>
</cp:coreProperties>
</file>