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1_{E3F22F19-867D-4171-A816-FD46F1E95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ýdavky" sheetId="1" r:id="rId1"/>
    <sheet name="príjmy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8" i="1" l="1"/>
  <c r="N382" i="1"/>
  <c r="G23" i="3"/>
  <c r="G25" i="3" s="1"/>
  <c r="H22" i="3"/>
  <c r="H21" i="3"/>
  <c r="H20" i="3"/>
  <c r="H19" i="3"/>
  <c r="H18" i="3"/>
  <c r="G14" i="3"/>
  <c r="H13" i="3"/>
  <c r="H12" i="3"/>
  <c r="H11" i="3"/>
  <c r="H10" i="3"/>
  <c r="G9" i="3"/>
  <c r="G15" i="3" s="1"/>
  <c r="H8" i="3"/>
  <c r="H7" i="3"/>
  <c r="H6" i="3"/>
  <c r="H5" i="3"/>
  <c r="H4" i="3"/>
  <c r="K163" i="2"/>
  <c r="J163" i="2"/>
  <c r="I163" i="2"/>
  <c r="H163" i="2"/>
  <c r="G163" i="2"/>
  <c r="K156" i="2"/>
  <c r="J156" i="2"/>
  <c r="I156" i="2"/>
  <c r="H156" i="2"/>
  <c r="G156" i="2"/>
  <c r="L141" i="2"/>
  <c r="K141" i="2"/>
  <c r="J141" i="2"/>
  <c r="I141" i="2"/>
  <c r="H141" i="2"/>
  <c r="G141" i="2"/>
  <c r="L130" i="2"/>
  <c r="K130" i="2"/>
  <c r="J130" i="2"/>
  <c r="I130" i="2"/>
  <c r="H130" i="2"/>
  <c r="G130" i="2"/>
  <c r="L47" i="2"/>
  <c r="K47" i="2"/>
  <c r="J47" i="2"/>
  <c r="I47" i="2"/>
  <c r="H47" i="2"/>
  <c r="G47" i="2"/>
  <c r="L29" i="2"/>
  <c r="K29" i="2"/>
  <c r="J29" i="2"/>
  <c r="I29" i="2"/>
  <c r="H29" i="2"/>
  <c r="G29" i="2"/>
  <c r="N389" i="1"/>
  <c r="L389" i="1"/>
  <c r="K389" i="1"/>
  <c r="J389" i="1"/>
  <c r="I389" i="1"/>
  <c r="N384" i="1"/>
  <c r="M384" i="1"/>
  <c r="L384" i="1"/>
  <c r="K384" i="1"/>
  <c r="J384" i="1"/>
  <c r="I384" i="1"/>
  <c r="L382" i="1"/>
  <c r="K382" i="1"/>
  <c r="J382" i="1"/>
  <c r="I382" i="1"/>
  <c r="H144" i="1"/>
  <c r="J373" i="1"/>
  <c r="L373" i="1" s="1"/>
  <c r="N373" i="1" s="1"/>
  <c r="J308" i="1"/>
  <c r="L308" i="1" s="1"/>
  <c r="N308" i="1" s="1"/>
  <c r="J289" i="1"/>
  <c r="L289" i="1" s="1"/>
  <c r="N289" i="1" s="1"/>
  <c r="J290" i="1"/>
  <c r="L290" i="1" s="1"/>
  <c r="N290" i="1" s="1"/>
  <c r="J291" i="1"/>
  <c r="L291" i="1" s="1"/>
  <c r="N291" i="1" s="1"/>
  <c r="J288" i="1"/>
  <c r="L288" i="1" s="1"/>
  <c r="N288" i="1" s="1"/>
  <c r="M141" i="1"/>
  <c r="J140" i="1"/>
  <c r="L140" i="1" s="1"/>
  <c r="N140" i="1" s="1"/>
  <c r="J21" i="1"/>
  <c r="L21" i="1" s="1"/>
  <c r="N21" i="1" s="1"/>
  <c r="M273" i="1"/>
  <c r="M380" i="1"/>
  <c r="M376" i="1"/>
  <c r="M369" i="1"/>
  <c r="M366" i="1"/>
  <c r="M357" i="1"/>
  <c r="M355" i="1"/>
  <c r="M352" i="1"/>
  <c r="M350" i="1"/>
  <c r="M347" i="1"/>
  <c r="M334" i="1"/>
  <c r="M328" i="1"/>
  <c r="M317" i="1"/>
  <c r="M313" i="1"/>
  <c r="M305" i="1"/>
  <c r="M292" i="1"/>
  <c r="M282" i="1"/>
  <c r="M277" i="1"/>
  <c r="M275" i="1"/>
  <c r="M261" i="1"/>
  <c r="M257" i="1"/>
  <c r="M244" i="1"/>
  <c r="M230" i="1"/>
  <c r="M223" i="1"/>
  <c r="M218" i="1"/>
  <c r="M212" i="1"/>
  <c r="M207" i="1"/>
  <c r="M206" i="1"/>
  <c r="M199" i="1"/>
  <c r="M197" i="1"/>
  <c r="M194" i="1"/>
  <c r="M178" i="1"/>
  <c r="M172" i="1"/>
  <c r="M170" i="1"/>
  <c r="M168" i="1"/>
  <c r="M159" i="1"/>
  <c r="M150" i="1"/>
  <c r="M146" i="1"/>
  <c r="M144" i="1"/>
  <c r="M387" i="1" s="1"/>
  <c r="M138" i="1"/>
  <c r="M123" i="1"/>
  <c r="M121" i="1"/>
  <c r="M119" i="1"/>
  <c r="M117" i="1"/>
  <c r="M115" i="1"/>
  <c r="M113" i="1"/>
  <c r="M110" i="1"/>
  <c r="M35" i="1"/>
  <c r="M30" i="1"/>
  <c r="M19" i="1"/>
  <c r="H9" i="3" l="1"/>
  <c r="H23" i="3"/>
  <c r="H25" i="3" s="1"/>
  <c r="H14" i="3"/>
  <c r="H15" i="3"/>
  <c r="M124" i="1"/>
  <c r="M382" i="1" s="1"/>
  <c r="M389" i="1" s="1"/>
  <c r="M385" i="1"/>
  <c r="J135" i="2"/>
  <c r="H78" i="2"/>
  <c r="J78" i="2" s="1"/>
  <c r="L78" i="2" s="1"/>
  <c r="I167" i="2"/>
  <c r="F29" i="2"/>
  <c r="H28" i="2"/>
  <c r="J28" i="2" s="1"/>
  <c r="L28" i="2" s="1"/>
  <c r="K169" i="2"/>
  <c r="K168" i="2"/>
  <c r="K167" i="2"/>
  <c r="L19" i="2"/>
  <c r="E23" i="3"/>
  <c r="E25" i="3" s="1"/>
  <c r="F22" i="3"/>
  <c r="F21" i="3"/>
  <c r="F20" i="3"/>
  <c r="F19" i="3"/>
  <c r="F18" i="3"/>
  <c r="E14" i="3"/>
  <c r="F13" i="3"/>
  <c r="F12" i="3"/>
  <c r="F11" i="3"/>
  <c r="F10" i="3"/>
  <c r="F14" i="3" s="1"/>
  <c r="E9" i="3"/>
  <c r="E15" i="3" s="1"/>
  <c r="F8" i="3"/>
  <c r="F7" i="3"/>
  <c r="F6" i="3"/>
  <c r="F5" i="3"/>
  <c r="F4" i="3"/>
  <c r="K269" i="1"/>
  <c r="I269" i="1"/>
  <c r="I273" i="1" s="1"/>
  <c r="H269" i="1"/>
  <c r="H385" i="1" s="1"/>
  <c r="J268" i="1"/>
  <c r="L268" i="1" s="1"/>
  <c r="N268" i="1" s="1"/>
  <c r="J109" i="1"/>
  <c r="L109" i="1" s="1"/>
  <c r="N109" i="1" s="1"/>
  <c r="K110" i="1"/>
  <c r="I110" i="1"/>
  <c r="H110" i="1"/>
  <c r="J392" i="1"/>
  <c r="L392" i="1" s="1"/>
  <c r="N392" i="1" s="1"/>
  <c r="I169" i="2"/>
  <c r="I168" i="2"/>
  <c r="J148" i="2"/>
  <c r="L148" i="2" s="1"/>
  <c r="J140" i="2"/>
  <c r="L140" i="2" s="1"/>
  <c r="J136" i="2"/>
  <c r="L136" i="2" s="1"/>
  <c r="K380" i="1"/>
  <c r="K376" i="1"/>
  <c r="K369" i="1"/>
  <c r="K366" i="1"/>
  <c r="K357" i="1"/>
  <c r="K355" i="1"/>
  <c r="K352" i="1"/>
  <c r="K350" i="1"/>
  <c r="K347" i="1"/>
  <c r="K334" i="1"/>
  <c r="K328" i="1"/>
  <c r="K317" i="1"/>
  <c r="K313" i="1"/>
  <c r="K305" i="1"/>
  <c r="K292" i="1"/>
  <c r="K282" i="1"/>
  <c r="K277" i="1"/>
  <c r="K275" i="1"/>
  <c r="K261" i="1"/>
  <c r="K257" i="1"/>
  <c r="K244" i="1"/>
  <c r="K230" i="1"/>
  <c r="K223" i="1"/>
  <c r="K218" i="1"/>
  <c r="K212" i="1"/>
  <c r="K207" i="1"/>
  <c r="K206" i="1"/>
  <c r="K199" i="1"/>
  <c r="K197" i="1"/>
  <c r="K194" i="1"/>
  <c r="K178" i="1"/>
  <c r="K172" i="1"/>
  <c r="K170" i="1"/>
  <c r="K168" i="1"/>
  <c r="K159" i="1"/>
  <c r="K150" i="1"/>
  <c r="K146" i="1"/>
  <c r="K144" i="1"/>
  <c r="K387" i="1" s="1"/>
  <c r="K141" i="1"/>
  <c r="K138" i="1"/>
  <c r="K123" i="1"/>
  <c r="K121" i="1"/>
  <c r="K119" i="1"/>
  <c r="K117" i="1"/>
  <c r="K115" i="1"/>
  <c r="K113" i="1"/>
  <c r="K108" i="1"/>
  <c r="K35" i="1"/>
  <c r="K30" i="1"/>
  <c r="K19" i="1"/>
  <c r="D22" i="3"/>
  <c r="D21" i="3"/>
  <c r="D20" i="3"/>
  <c r="D19" i="3"/>
  <c r="D18" i="3"/>
  <c r="D13" i="3"/>
  <c r="D12" i="3"/>
  <c r="D11" i="3"/>
  <c r="D10" i="3"/>
  <c r="D8" i="3"/>
  <c r="D7" i="3"/>
  <c r="D6" i="3"/>
  <c r="D5" i="3"/>
  <c r="D4" i="3"/>
  <c r="J267" i="1"/>
  <c r="L267" i="1" s="1"/>
  <c r="N267" i="1" s="1"/>
  <c r="I144" i="1"/>
  <c r="J143" i="1"/>
  <c r="L143" i="1" s="1"/>
  <c r="N143" i="1" s="1"/>
  <c r="I334" i="1"/>
  <c r="J329" i="1"/>
  <c r="J334" i="1" s="1"/>
  <c r="I376" i="1"/>
  <c r="J393" i="1"/>
  <c r="L393" i="1" s="1"/>
  <c r="N393" i="1" s="1"/>
  <c r="J391" i="1"/>
  <c r="L391" i="1" s="1"/>
  <c r="N391" i="1" s="1"/>
  <c r="J390" i="1"/>
  <c r="L390" i="1" s="1"/>
  <c r="N390" i="1" s="1"/>
  <c r="J98" i="1"/>
  <c r="L98" i="1" s="1"/>
  <c r="N98" i="1" s="1"/>
  <c r="J379" i="1"/>
  <c r="L379" i="1" s="1"/>
  <c r="N379" i="1" s="1"/>
  <c r="J378" i="1"/>
  <c r="L378" i="1" s="1"/>
  <c r="N378" i="1" s="1"/>
  <c r="J377" i="1"/>
  <c r="L377" i="1" s="1"/>
  <c r="N377" i="1" s="1"/>
  <c r="J375" i="1"/>
  <c r="L375" i="1" s="1"/>
  <c r="N375" i="1" s="1"/>
  <c r="J374" i="1"/>
  <c r="L374" i="1" s="1"/>
  <c r="N374" i="1" s="1"/>
  <c r="J372" i="1"/>
  <c r="L372" i="1" s="1"/>
  <c r="N372" i="1" s="1"/>
  <c r="J371" i="1"/>
  <c r="L371" i="1" s="1"/>
  <c r="N371" i="1" s="1"/>
  <c r="J370" i="1"/>
  <c r="L370" i="1" s="1"/>
  <c r="N370" i="1" s="1"/>
  <c r="J368" i="1"/>
  <c r="L368" i="1" s="1"/>
  <c r="N368" i="1" s="1"/>
  <c r="J367" i="1"/>
  <c r="L367" i="1" s="1"/>
  <c r="N367" i="1" s="1"/>
  <c r="J365" i="1"/>
  <c r="L365" i="1" s="1"/>
  <c r="N365" i="1" s="1"/>
  <c r="J364" i="1"/>
  <c r="L364" i="1" s="1"/>
  <c r="N364" i="1" s="1"/>
  <c r="J363" i="1"/>
  <c r="L363" i="1" s="1"/>
  <c r="N363" i="1" s="1"/>
  <c r="J362" i="1"/>
  <c r="L362" i="1" s="1"/>
  <c r="N362" i="1" s="1"/>
  <c r="J361" i="1"/>
  <c r="L361" i="1" s="1"/>
  <c r="N361" i="1" s="1"/>
  <c r="J360" i="1"/>
  <c r="L360" i="1" s="1"/>
  <c r="N360" i="1" s="1"/>
  <c r="J359" i="1"/>
  <c r="L359" i="1" s="1"/>
  <c r="N359" i="1" s="1"/>
  <c r="J358" i="1"/>
  <c r="L358" i="1" s="1"/>
  <c r="N358" i="1" s="1"/>
  <c r="J356" i="1"/>
  <c r="L356" i="1" s="1"/>
  <c r="J354" i="1"/>
  <c r="L354" i="1" s="1"/>
  <c r="N354" i="1" s="1"/>
  <c r="J353" i="1"/>
  <c r="L353" i="1" s="1"/>
  <c r="N353" i="1" s="1"/>
  <c r="J351" i="1"/>
  <c r="L351" i="1" s="1"/>
  <c r="J349" i="1"/>
  <c r="L349" i="1" s="1"/>
  <c r="N349" i="1" s="1"/>
  <c r="J348" i="1"/>
  <c r="L348" i="1" s="1"/>
  <c r="N348" i="1" s="1"/>
  <c r="J346" i="1"/>
  <c r="L346" i="1" s="1"/>
  <c r="N346" i="1" s="1"/>
  <c r="J345" i="1"/>
  <c r="L345" i="1" s="1"/>
  <c r="N345" i="1" s="1"/>
  <c r="J344" i="1"/>
  <c r="L344" i="1" s="1"/>
  <c r="N344" i="1" s="1"/>
  <c r="J343" i="1"/>
  <c r="L343" i="1" s="1"/>
  <c r="N343" i="1" s="1"/>
  <c r="J342" i="1"/>
  <c r="L342" i="1" s="1"/>
  <c r="N342" i="1" s="1"/>
  <c r="J341" i="1"/>
  <c r="L341" i="1" s="1"/>
  <c r="N341" i="1" s="1"/>
  <c r="J340" i="1"/>
  <c r="L340" i="1" s="1"/>
  <c r="N340" i="1" s="1"/>
  <c r="J339" i="1"/>
  <c r="L339" i="1" s="1"/>
  <c r="N339" i="1" s="1"/>
  <c r="J338" i="1"/>
  <c r="L338" i="1" s="1"/>
  <c r="N338" i="1" s="1"/>
  <c r="J337" i="1"/>
  <c r="L337" i="1" s="1"/>
  <c r="N337" i="1" s="1"/>
  <c r="J336" i="1"/>
  <c r="L336" i="1" s="1"/>
  <c r="N336" i="1" s="1"/>
  <c r="J335" i="1"/>
  <c r="L335" i="1" s="1"/>
  <c r="N335" i="1" s="1"/>
  <c r="J327" i="1"/>
  <c r="L327" i="1" s="1"/>
  <c r="N327" i="1" s="1"/>
  <c r="J326" i="1"/>
  <c r="L326" i="1" s="1"/>
  <c r="N326" i="1" s="1"/>
  <c r="J325" i="1"/>
  <c r="L325" i="1" s="1"/>
  <c r="N325" i="1" s="1"/>
  <c r="J324" i="1"/>
  <c r="L324" i="1" s="1"/>
  <c r="N324" i="1" s="1"/>
  <c r="J323" i="1"/>
  <c r="L323" i="1" s="1"/>
  <c r="N323" i="1" s="1"/>
  <c r="J322" i="1"/>
  <c r="L322" i="1" s="1"/>
  <c r="N322" i="1" s="1"/>
  <c r="J321" i="1"/>
  <c r="L321" i="1" s="1"/>
  <c r="N321" i="1" s="1"/>
  <c r="J320" i="1"/>
  <c r="L320" i="1" s="1"/>
  <c r="N320" i="1" s="1"/>
  <c r="J319" i="1"/>
  <c r="L319" i="1" s="1"/>
  <c r="N319" i="1" s="1"/>
  <c r="J318" i="1"/>
  <c r="L318" i="1" s="1"/>
  <c r="N318" i="1" s="1"/>
  <c r="J316" i="1"/>
  <c r="L316" i="1" s="1"/>
  <c r="N316" i="1" s="1"/>
  <c r="J315" i="1"/>
  <c r="L315" i="1" s="1"/>
  <c r="N315" i="1" s="1"/>
  <c r="J314" i="1"/>
  <c r="L314" i="1" s="1"/>
  <c r="N314" i="1" s="1"/>
  <c r="J312" i="1"/>
  <c r="L312" i="1" s="1"/>
  <c r="N312" i="1" s="1"/>
  <c r="J311" i="1"/>
  <c r="L311" i="1" s="1"/>
  <c r="N311" i="1" s="1"/>
  <c r="J310" i="1"/>
  <c r="L310" i="1" s="1"/>
  <c r="N310" i="1" s="1"/>
  <c r="J309" i="1"/>
  <c r="L309" i="1" s="1"/>
  <c r="N309" i="1" s="1"/>
  <c r="J307" i="1"/>
  <c r="L307" i="1" s="1"/>
  <c r="N307" i="1" s="1"/>
  <c r="J306" i="1"/>
  <c r="L306" i="1" s="1"/>
  <c r="N306" i="1" s="1"/>
  <c r="J304" i="1"/>
  <c r="L304" i="1" s="1"/>
  <c r="N304" i="1" s="1"/>
  <c r="J303" i="1"/>
  <c r="L303" i="1" s="1"/>
  <c r="N303" i="1" s="1"/>
  <c r="J302" i="1"/>
  <c r="L302" i="1" s="1"/>
  <c r="N302" i="1" s="1"/>
  <c r="J301" i="1"/>
  <c r="L301" i="1" s="1"/>
  <c r="N301" i="1" s="1"/>
  <c r="J300" i="1"/>
  <c r="L300" i="1" s="1"/>
  <c r="N300" i="1" s="1"/>
  <c r="J299" i="1"/>
  <c r="L299" i="1" s="1"/>
  <c r="N299" i="1" s="1"/>
  <c r="J298" i="1"/>
  <c r="L298" i="1" s="1"/>
  <c r="N298" i="1" s="1"/>
  <c r="J297" i="1"/>
  <c r="L297" i="1" s="1"/>
  <c r="N297" i="1" s="1"/>
  <c r="J296" i="1"/>
  <c r="L296" i="1" s="1"/>
  <c r="N296" i="1" s="1"/>
  <c r="J295" i="1"/>
  <c r="L295" i="1" s="1"/>
  <c r="N295" i="1" s="1"/>
  <c r="J294" i="1"/>
  <c r="L294" i="1" s="1"/>
  <c r="N294" i="1" s="1"/>
  <c r="J293" i="1"/>
  <c r="L293" i="1" s="1"/>
  <c r="N293" i="1" s="1"/>
  <c r="J287" i="1"/>
  <c r="L287" i="1" s="1"/>
  <c r="N287" i="1" s="1"/>
  <c r="J286" i="1"/>
  <c r="L286" i="1" s="1"/>
  <c r="N286" i="1" s="1"/>
  <c r="J285" i="1"/>
  <c r="L285" i="1" s="1"/>
  <c r="N285" i="1" s="1"/>
  <c r="J284" i="1"/>
  <c r="L284" i="1" s="1"/>
  <c r="N284" i="1" s="1"/>
  <c r="J283" i="1"/>
  <c r="L283" i="1" s="1"/>
  <c r="N283" i="1" s="1"/>
  <c r="J281" i="1"/>
  <c r="L281" i="1" s="1"/>
  <c r="N281" i="1" s="1"/>
  <c r="J280" i="1"/>
  <c r="L280" i="1" s="1"/>
  <c r="N280" i="1" s="1"/>
  <c r="J279" i="1"/>
  <c r="L279" i="1" s="1"/>
  <c r="N279" i="1" s="1"/>
  <c r="J278" i="1"/>
  <c r="L278" i="1" s="1"/>
  <c r="N278" i="1" s="1"/>
  <c r="J276" i="1"/>
  <c r="L276" i="1" s="1"/>
  <c r="J274" i="1"/>
  <c r="L274" i="1" s="1"/>
  <c r="J272" i="1"/>
  <c r="L272" i="1" s="1"/>
  <c r="N272" i="1" s="1"/>
  <c r="J271" i="1"/>
  <c r="L271" i="1" s="1"/>
  <c r="N271" i="1" s="1"/>
  <c r="J270" i="1"/>
  <c r="L270" i="1" s="1"/>
  <c r="N270" i="1" s="1"/>
  <c r="J266" i="1"/>
  <c r="L266" i="1" s="1"/>
  <c r="N266" i="1" s="1"/>
  <c r="J265" i="1"/>
  <c r="L265" i="1" s="1"/>
  <c r="N265" i="1" s="1"/>
  <c r="J264" i="1"/>
  <c r="L264" i="1" s="1"/>
  <c r="N264" i="1" s="1"/>
  <c r="J263" i="1"/>
  <c r="L263" i="1" s="1"/>
  <c r="N263" i="1" s="1"/>
  <c r="J262" i="1"/>
  <c r="L262" i="1" s="1"/>
  <c r="N262" i="1" s="1"/>
  <c r="J260" i="1"/>
  <c r="L260" i="1" s="1"/>
  <c r="N260" i="1" s="1"/>
  <c r="J259" i="1"/>
  <c r="L259" i="1" s="1"/>
  <c r="N259" i="1" s="1"/>
  <c r="J258" i="1"/>
  <c r="L258" i="1" s="1"/>
  <c r="N258" i="1" s="1"/>
  <c r="J256" i="1"/>
  <c r="L256" i="1" s="1"/>
  <c r="N256" i="1" s="1"/>
  <c r="J255" i="1"/>
  <c r="L255" i="1" s="1"/>
  <c r="N255" i="1" s="1"/>
  <c r="J254" i="1"/>
  <c r="L254" i="1" s="1"/>
  <c r="N254" i="1" s="1"/>
  <c r="J253" i="1"/>
  <c r="L253" i="1" s="1"/>
  <c r="N253" i="1" s="1"/>
  <c r="J252" i="1"/>
  <c r="L252" i="1" s="1"/>
  <c r="N252" i="1" s="1"/>
  <c r="J251" i="1"/>
  <c r="L251" i="1" s="1"/>
  <c r="N251" i="1" s="1"/>
  <c r="J250" i="1"/>
  <c r="L250" i="1" s="1"/>
  <c r="N250" i="1" s="1"/>
  <c r="J249" i="1"/>
  <c r="L249" i="1" s="1"/>
  <c r="N249" i="1" s="1"/>
  <c r="J248" i="1"/>
  <c r="L248" i="1" s="1"/>
  <c r="N248" i="1" s="1"/>
  <c r="J247" i="1"/>
  <c r="L247" i="1" s="1"/>
  <c r="N247" i="1" s="1"/>
  <c r="J246" i="1"/>
  <c r="L246" i="1" s="1"/>
  <c r="N246" i="1" s="1"/>
  <c r="J245" i="1"/>
  <c r="L245" i="1" s="1"/>
  <c r="N245" i="1" s="1"/>
  <c r="J243" i="1"/>
  <c r="L243" i="1" s="1"/>
  <c r="N243" i="1" s="1"/>
  <c r="J242" i="1"/>
  <c r="L242" i="1" s="1"/>
  <c r="N242" i="1" s="1"/>
  <c r="J241" i="1"/>
  <c r="L241" i="1" s="1"/>
  <c r="N241" i="1" s="1"/>
  <c r="J240" i="1"/>
  <c r="L240" i="1" s="1"/>
  <c r="N240" i="1" s="1"/>
  <c r="J239" i="1"/>
  <c r="L239" i="1" s="1"/>
  <c r="N239" i="1" s="1"/>
  <c r="J238" i="1"/>
  <c r="L238" i="1" s="1"/>
  <c r="N238" i="1" s="1"/>
  <c r="J237" i="1"/>
  <c r="L237" i="1" s="1"/>
  <c r="N237" i="1" s="1"/>
  <c r="J236" i="1"/>
  <c r="L236" i="1" s="1"/>
  <c r="N236" i="1" s="1"/>
  <c r="J235" i="1"/>
  <c r="L235" i="1" s="1"/>
  <c r="N235" i="1" s="1"/>
  <c r="J234" i="1"/>
  <c r="L234" i="1" s="1"/>
  <c r="N234" i="1" s="1"/>
  <c r="J233" i="1"/>
  <c r="L233" i="1" s="1"/>
  <c r="N233" i="1" s="1"/>
  <c r="J232" i="1"/>
  <c r="L232" i="1" s="1"/>
  <c r="N232" i="1" s="1"/>
  <c r="J231" i="1"/>
  <c r="L231" i="1" s="1"/>
  <c r="N231" i="1" s="1"/>
  <c r="J229" i="1"/>
  <c r="L229" i="1" s="1"/>
  <c r="N229" i="1" s="1"/>
  <c r="J228" i="1"/>
  <c r="L228" i="1" s="1"/>
  <c r="N228" i="1" s="1"/>
  <c r="J227" i="1"/>
  <c r="L227" i="1" s="1"/>
  <c r="N227" i="1" s="1"/>
  <c r="J226" i="1"/>
  <c r="L226" i="1" s="1"/>
  <c r="N226" i="1" s="1"/>
  <c r="J225" i="1"/>
  <c r="L225" i="1" s="1"/>
  <c r="N225" i="1" s="1"/>
  <c r="J224" i="1"/>
  <c r="L224" i="1" s="1"/>
  <c r="N224" i="1" s="1"/>
  <c r="J222" i="1"/>
  <c r="L222" i="1" s="1"/>
  <c r="N222" i="1" s="1"/>
  <c r="J221" i="1"/>
  <c r="L221" i="1" s="1"/>
  <c r="N221" i="1" s="1"/>
  <c r="J220" i="1"/>
  <c r="L220" i="1" s="1"/>
  <c r="N220" i="1" s="1"/>
  <c r="J219" i="1"/>
  <c r="L219" i="1" s="1"/>
  <c r="N219" i="1" s="1"/>
  <c r="J217" i="1"/>
  <c r="L217" i="1" s="1"/>
  <c r="N217" i="1" s="1"/>
  <c r="J216" i="1"/>
  <c r="L216" i="1" s="1"/>
  <c r="N216" i="1" s="1"/>
  <c r="J215" i="1"/>
  <c r="L215" i="1" s="1"/>
  <c r="N215" i="1" s="1"/>
  <c r="J214" i="1"/>
  <c r="L214" i="1" s="1"/>
  <c r="N214" i="1" s="1"/>
  <c r="J213" i="1"/>
  <c r="L213" i="1" s="1"/>
  <c r="N213" i="1" s="1"/>
  <c r="J211" i="1"/>
  <c r="L211" i="1" s="1"/>
  <c r="N211" i="1" s="1"/>
  <c r="J210" i="1"/>
  <c r="L210" i="1" s="1"/>
  <c r="N210" i="1" s="1"/>
  <c r="J209" i="1"/>
  <c r="L209" i="1" s="1"/>
  <c r="N209" i="1" s="1"/>
  <c r="J208" i="1"/>
  <c r="L208" i="1" s="1"/>
  <c r="N208" i="1" s="1"/>
  <c r="J205" i="1"/>
  <c r="J206" i="1" s="1"/>
  <c r="J204" i="1"/>
  <c r="L204" i="1" s="1"/>
  <c r="N204" i="1" s="1"/>
  <c r="J203" i="1"/>
  <c r="L203" i="1" s="1"/>
  <c r="N203" i="1" s="1"/>
  <c r="J202" i="1"/>
  <c r="L202" i="1" s="1"/>
  <c r="N202" i="1" s="1"/>
  <c r="J201" i="1"/>
  <c r="L201" i="1" s="1"/>
  <c r="N201" i="1" s="1"/>
  <c r="J200" i="1"/>
  <c r="L200" i="1" s="1"/>
  <c r="N200" i="1" s="1"/>
  <c r="J198" i="1"/>
  <c r="L198" i="1" s="1"/>
  <c r="J196" i="1"/>
  <c r="L196" i="1" s="1"/>
  <c r="N196" i="1" s="1"/>
  <c r="J195" i="1"/>
  <c r="L195" i="1" s="1"/>
  <c r="N195" i="1" s="1"/>
  <c r="J193" i="1"/>
  <c r="L193" i="1" s="1"/>
  <c r="N193" i="1" s="1"/>
  <c r="J192" i="1"/>
  <c r="L192" i="1" s="1"/>
  <c r="N192" i="1" s="1"/>
  <c r="J191" i="1"/>
  <c r="L191" i="1" s="1"/>
  <c r="N191" i="1" s="1"/>
  <c r="J190" i="1"/>
  <c r="L190" i="1" s="1"/>
  <c r="N190" i="1" s="1"/>
  <c r="J189" i="1"/>
  <c r="L189" i="1" s="1"/>
  <c r="N189" i="1" s="1"/>
  <c r="J188" i="1"/>
  <c r="L188" i="1" s="1"/>
  <c r="N188" i="1" s="1"/>
  <c r="J187" i="1"/>
  <c r="L187" i="1" s="1"/>
  <c r="N187" i="1" s="1"/>
  <c r="J186" i="1"/>
  <c r="L186" i="1" s="1"/>
  <c r="N186" i="1" s="1"/>
  <c r="J185" i="1"/>
  <c r="L185" i="1" s="1"/>
  <c r="N185" i="1" s="1"/>
  <c r="J184" i="1"/>
  <c r="L184" i="1" s="1"/>
  <c r="N184" i="1" s="1"/>
  <c r="J183" i="1"/>
  <c r="L183" i="1" s="1"/>
  <c r="N183" i="1" s="1"/>
  <c r="J182" i="1"/>
  <c r="L182" i="1" s="1"/>
  <c r="N182" i="1" s="1"/>
  <c r="J181" i="1"/>
  <c r="L181" i="1" s="1"/>
  <c r="N181" i="1" s="1"/>
  <c r="J180" i="1"/>
  <c r="L180" i="1" s="1"/>
  <c r="N180" i="1" s="1"/>
  <c r="J179" i="1"/>
  <c r="L179" i="1" s="1"/>
  <c r="N179" i="1" s="1"/>
  <c r="J177" i="1"/>
  <c r="L177" i="1" s="1"/>
  <c r="N177" i="1" s="1"/>
  <c r="J176" i="1"/>
  <c r="L176" i="1" s="1"/>
  <c r="N176" i="1" s="1"/>
  <c r="J175" i="1"/>
  <c r="L175" i="1" s="1"/>
  <c r="N175" i="1" s="1"/>
  <c r="J174" i="1"/>
  <c r="L174" i="1" s="1"/>
  <c r="N174" i="1" s="1"/>
  <c r="J173" i="1"/>
  <c r="L173" i="1" s="1"/>
  <c r="N173" i="1" s="1"/>
  <c r="J171" i="1"/>
  <c r="L171" i="1" s="1"/>
  <c r="J169" i="1"/>
  <c r="L169" i="1" s="1"/>
  <c r="J167" i="1"/>
  <c r="L167" i="1" s="1"/>
  <c r="N167" i="1" s="1"/>
  <c r="J166" i="1"/>
  <c r="L166" i="1" s="1"/>
  <c r="N166" i="1" s="1"/>
  <c r="J165" i="1"/>
  <c r="L165" i="1" s="1"/>
  <c r="N165" i="1" s="1"/>
  <c r="J164" i="1"/>
  <c r="L164" i="1" s="1"/>
  <c r="N164" i="1" s="1"/>
  <c r="J163" i="1"/>
  <c r="L163" i="1" s="1"/>
  <c r="N163" i="1" s="1"/>
  <c r="J162" i="1"/>
  <c r="L162" i="1" s="1"/>
  <c r="N162" i="1" s="1"/>
  <c r="J161" i="1"/>
  <c r="L161" i="1" s="1"/>
  <c r="N161" i="1" s="1"/>
  <c r="J160" i="1"/>
  <c r="L160" i="1" s="1"/>
  <c r="N160" i="1" s="1"/>
  <c r="J158" i="1"/>
  <c r="L158" i="1" s="1"/>
  <c r="N158" i="1" s="1"/>
  <c r="J157" i="1"/>
  <c r="L157" i="1" s="1"/>
  <c r="N157" i="1" s="1"/>
  <c r="J156" i="1"/>
  <c r="L156" i="1" s="1"/>
  <c r="N156" i="1" s="1"/>
  <c r="J155" i="1"/>
  <c r="L155" i="1" s="1"/>
  <c r="N155" i="1" s="1"/>
  <c r="J154" i="1"/>
  <c r="L154" i="1" s="1"/>
  <c r="N154" i="1" s="1"/>
  <c r="J153" i="1"/>
  <c r="L153" i="1" s="1"/>
  <c r="N153" i="1" s="1"/>
  <c r="J152" i="1"/>
  <c r="L152" i="1" s="1"/>
  <c r="N152" i="1" s="1"/>
  <c r="J151" i="1"/>
  <c r="L151" i="1" s="1"/>
  <c r="N151" i="1" s="1"/>
  <c r="J149" i="1"/>
  <c r="L149" i="1" s="1"/>
  <c r="N149" i="1" s="1"/>
  <c r="J148" i="1"/>
  <c r="L148" i="1" s="1"/>
  <c r="N148" i="1" s="1"/>
  <c r="J147" i="1"/>
  <c r="L147" i="1" s="1"/>
  <c r="N147" i="1" s="1"/>
  <c r="J145" i="1"/>
  <c r="L145" i="1" s="1"/>
  <c r="J142" i="1"/>
  <c r="J139" i="1"/>
  <c r="L139" i="1" s="1"/>
  <c r="J137" i="1"/>
  <c r="L137" i="1" s="1"/>
  <c r="N137" i="1" s="1"/>
  <c r="J136" i="1"/>
  <c r="L136" i="1" s="1"/>
  <c r="N136" i="1" s="1"/>
  <c r="J135" i="1"/>
  <c r="L135" i="1" s="1"/>
  <c r="N135" i="1" s="1"/>
  <c r="J134" i="1"/>
  <c r="L134" i="1" s="1"/>
  <c r="N134" i="1" s="1"/>
  <c r="J133" i="1"/>
  <c r="L133" i="1" s="1"/>
  <c r="N133" i="1" s="1"/>
  <c r="J132" i="1"/>
  <c r="L132" i="1" s="1"/>
  <c r="N132" i="1" s="1"/>
  <c r="J131" i="1"/>
  <c r="L131" i="1" s="1"/>
  <c r="N131" i="1" s="1"/>
  <c r="J130" i="1"/>
  <c r="L130" i="1" s="1"/>
  <c r="N130" i="1" s="1"/>
  <c r="J129" i="1"/>
  <c r="L129" i="1" s="1"/>
  <c r="N129" i="1" s="1"/>
  <c r="J128" i="1"/>
  <c r="L128" i="1" s="1"/>
  <c r="N128" i="1" s="1"/>
  <c r="J127" i="1"/>
  <c r="L127" i="1" s="1"/>
  <c r="N127" i="1" s="1"/>
  <c r="J126" i="1"/>
  <c r="L126" i="1" s="1"/>
  <c r="N126" i="1" s="1"/>
  <c r="J125" i="1"/>
  <c r="L125" i="1" s="1"/>
  <c r="N125" i="1" s="1"/>
  <c r="J122" i="1"/>
  <c r="L122" i="1" s="1"/>
  <c r="J120" i="1"/>
  <c r="L120" i="1" s="1"/>
  <c r="J118" i="1"/>
  <c r="L118" i="1" s="1"/>
  <c r="J116" i="1"/>
  <c r="L116" i="1" s="1"/>
  <c r="J114" i="1"/>
  <c r="L114" i="1" s="1"/>
  <c r="J112" i="1"/>
  <c r="L112" i="1" s="1"/>
  <c r="N112" i="1" s="1"/>
  <c r="J111" i="1"/>
  <c r="L111" i="1" s="1"/>
  <c r="N111" i="1" s="1"/>
  <c r="J107" i="1"/>
  <c r="L107" i="1" s="1"/>
  <c r="N107" i="1" s="1"/>
  <c r="J106" i="1"/>
  <c r="L106" i="1" s="1"/>
  <c r="N106" i="1" s="1"/>
  <c r="J105" i="1"/>
  <c r="L105" i="1" s="1"/>
  <c r="N105" i="1" s="1"/>
  <c r="J104" i="1"/>
  <c r="L104" i="1" s="1"/>
  <c r="N104" i="1" s="1"/>
  <c r="J103" i="1"/>
  <c r="L103" i="1" s="1"/>
  <c r="N103" i="1" s="1"/>
  <c r="J102" i="1"/>
  <c r="L102" i="1" s="1"/>
  <c r="N102" i="1" s="1"/>
  <c r="J101" i="1"/>
  <c r="L101" i="1" s="1"/>
  <c r="N101" i="1" s="1"/>
  <c r="J100" i="1"/>
  <c r="L100" i="1" s="1"/>
  <c r="N100" i="1" s="1"/>
  <c r="J99" i="1"/>
  <c r="L99" i="1" s="1"/>
  <c r="N99" i="1" s="1"/>
  <c r="J97" i="1"/>
  <c r="L97" i="1" s="1"/>
  <c r="N97" i="1" s="1"/>
  <c r="J96" i="1"/>
  <c r="L96" i="1" s="1"/>
  <c r="N96" i="1" s="1"/>
  <c r="J95" i="1"/>
  <c r="L95" i="1" s="1"/>
  <c r="N95" i="1" s="1"/>
  <c r="J94" i="1"/>
  <c r="L94" i="1" s="1"/>
  <c r="N94" i="1" s="1"/>
  <c r="J93" i="1"/>
  <c r="L93" i="1" s="1"/>
  <c r="N93" i="1" s="1"/>
  <c r="J92" i="1"/>
  <c r="L92" i="1" s="1"/>
  <c r="N92" i="1" s="1"/>
  <c r="J91" i="1"/>
  <c r="L91" i="1" s="1"/>
  <c r="N91" i="1" s="1"/>
  <c r="J90" i="1"/>
  <c r="L90" i="1" s="1"/>
  <c r="N90" i="1" s="1"/>
  <c r="J89" i="1"/>
  <c r="L89" i="1" s="1"/>
  <c r="N89" i="1" s="1"/>
  <c r="J88" i="1"/>
  <c r="L88" i="1" s="1"/>
  <c r="N88" i="1" s="1"/>
  <c r="J86" i="1"/>
  <c r="L86" i="1" s="1"/>
  <c r="N86" i="1" s="1"/>
  <c r="J85" i="1"/>
  <c r="L85" i="1" s="1"/>
  <c r="N85" i="1" s="1"/>
  <c r="J84" i="1"/>
  <c r="L84" i="1" s="1"/>
  <c r="N84" i="1" s="1"/>
  <c r="J83" i="1"/>
  <c r="L83" i="1" s="1"/>
  <c r="N83" i="1" s="1"/>
  <c r="J82" i="1"/>
  <c r="L82" i="1" s="1"/>
  <c r="N82" i="1" s="1"/>
  <c r="J81" i="1"/>
  <c r="L81" i="1" s="1"/>
  <c r="N81" i="1" s="1"/>
  <c r="J80" i="1"/>
  <c r="L80" i="1" s="1"/>
  <c r="N80" i="1" s="1"/>
  <c r="J79" i="1"/>
  <c r="L79" i="1" s="1"/>
  <c r="N79" i="1" s="1"/>
  <c r="J78" i="1"/>
  <c r="L78" i="1" s="1"/>
  <c r="N78" i="1" s="1"/>
  <c r="J77" i="1"/>
  <c r="L77" i="1" s="1"/>
  <c r="N77" i="1" s="1"/>
  <c r="J76" i="1"/>
  <c r="L76" i="1" s="1"/>
  <c r="N76" i="1" s="1"/>
  <c r="J75" i="1"/>
  <c r="L75" i="1" s="1"/>
  <c r="N75" i="1" s="1"/>
  <c r="J74" i="1"/>
  <c r="L74" i="1" s="1"/>
  <c r="N74" i="1" s="1"/>
  <c r="J73" i="1"/>
  <c r="L73" i="1" s="1"/>
  <c r="N73" i="1" s="1"/>
  <c r="J72" i="1"/>
  <c r="L72" i="1" s="1"/>
  <c r="N72" i="1" s="1"/>
  <c r="J71" i="1"/>
  <c r="L71" i="1" s="1"/>
  <c r="N71" i="1" s="1"/>
  <c r="J70" i="1"/>
  <c r="L70" i="1" s="1"/>
  <c r="N70" i="1" s="1"/>
  <c r="J69" i="1"/>
  <c r="L69" i="1" s="1"/>
  <c r="N69" i="1" s="1"/>
  <c r="J68" i="1"/>
  <c r="L68" i="1" s="1"/>
  <c r="N68" i="1" s="1"/>
  <c r="J67" i="1"/>
  <c r="L67" i="1" s="1"/>
  <c r="N67" i="1" s="1"/>
  <c r="J66" i="1"/>
  <c r="L66" i="1" s="1"/>
  <c r="N66" i="1" s="1"/>
  <c r="J65" i="1"/>
  <c r="L65" i="1" s="1"/>
  <c r="N65" i="1" s="1"/>
  <c r="J64" i="1"/>
  <c r="L64" i="1" s="1"/>
  <c r="N64" i="1" s="1"/>
  <c r="J63" i="1"/>
  <c r="L63" i="1" s="1"/>
  <c r="N63" i="1" s="1"/>
  <c r="J62" i="1"/>
  <c r="L62" i="1" s="1"/>
  <c r="N62" i="1" s="1"/>
  <c r="J61" i="1"/>
  <c r="L61" i="1" s="1"/>
  <c r="N61" i="1" s="1"/>
  <c r="J60" i="1"/>
  <c r="L60" i="1" s="1"/>
  <c r="N60" i="1" s="1"/>
  <c r="J59" i="1"/>
  <c r="L59" i="1" s="1"/>
  <c r="N59" i="1" s="1"/>
  <c r="J58" i="1"/>
  <c r="L58" i="1" s="1"/>
  <c r="N58" i="1" s="1"/>
  <c r="J57" i="1"/>
  <c r="L57" i="1" s="1"/>
  <c r="N57" i="1" s="1"/>
  <c r="J56" i="1"/>
  <c r="L56" i="1" s="1"/>
  <c r="N56" i="1" s="1"/>
  <c r="J55" i="1"/>
  <c r="L55" i="1" s="1"/>
  <c r="N55" i="1" s="1"/>
  <c r="J54" i="1"/>
  <c r="L54" i="1" s="1"/>
  <c r="N54" i="1" s="1"/>
  <c r="J53" i="1"/>
  <c r="L53" i="1" s="1"/>
  <c r="N53" i="1" s="1"/>
  <c r="J52" i="1"/>
  <c r="L52" i="1" s="1"/>
  <c r="N52" i="1" s="1"/>
  <c r="J51" i="1"/>
  <c r="L51" i="1" s="1"/>
  <c r="N51" i="1" s="1"/>
  <c r="J50" i="1"/>
  <c r="L50" i="1" s="1"/>
  <c r="N50" i="1" s="1"/>
  <c r="J49" i="1"/>
  <c r="L49" i="1" s="1"/>
  <c r="N49" i="1" s="1"/>
  <c r="J48" i="1"/>
  <c r="L48" i="1" s="1"/>
  <c r="N48" i="1" s="1"/>
  <c r="J47" i="1"/>
  <c r="L47" i="1" s="1"/>
  <c r="N47" i="1" s="1"/>
  <c r="J46" i="1"/>
  <c r="L46" i="1" s="1"/>
  <c r="N46" i="1" s="1"/>
  <c r="J45" i="1"/>
  <c r="L45" i="1" s="1"/>
  <c r="N45" i="1" s="1"/>
  <c r="J44" i="1"/>
  <c r="L44" i="1" s="1"/>
  <c r="N44" i="1" s="1"/>
  <c r="J43" i="1"/>
  <c r="L43" i="1" s="1"/>
  <c r="N43" i="1" s="1"/>
  <c r="J42" i="1"/>
  <c r="L42" i="1" s="1"/>
  <c r="N42" i="1" s="1"/>
  <c r="J41" i="1"/>
  <c r="L41" i="1" s="1"/>
  <c r="N41" i="1" s="1"/>
  <c r="J40" i="1"/>
  <c r="L40" i="1" s="1"/>
  <c r="N40" i="1" s="1"/>
  <c r="J39" i="1"/>
  <c r="L39" i="1" s="1"/>
  <c r="N39" i="1" s="1"/>
  <c r="J38" i="1"/>
  <c r="L38" i="1" s="1"/>
  <c r="N38" i="1" s="1"/>
  <c r="J37" i="1"/>
  <c r="L37" i="1" s="1"/>
  <c r="N37" i="1" s="1"/>
  <c r="J36" i="1"/>
  <c r="L36" i="1" s="1"/>
  <c r="N36" i="1" s="1"/>
  <c r="J34" i="1"/>
  <c r="L34" i="1" s="1"/>
  <c r="N34" i="1" s="1"/>
  <c r="J33" i="1"/>
  <c r="L33" i="1" s="1"/>
  <c r="N33" i="1" s="1"/>
  <c r="J32" i="1"/>
  <c r="L32" i="1" s="1"/>
  <c r="N32" i="1" s="1"/>
  <c r="J31" i="1"/>
  <c r="L31" i="1" s="1"/>
  <c r="N31" i="1" s="1"/>
  <c r="J29" i="1"/>
  <c r="L29" i="1" s="1"/>
  <c r="N29" i="1" s="1"/>
  <c r="J28" i="1"/>
  <c r="L28" i="1" s="1"/>
  <c r="N28" i="1" s="1"/>
  <c r="J27" i="1"/>
  <c r="L27" i="1" s="1"/>
  <c r="N27" i="1" s="1"/>
  <c r="J26" i="1"/>
  <c r="L26" i="1" s="1"/>
  <c r="N26" i="1" s="1"/>
  <c r="J25" i="1"/>
  <c r="L25" i="1" s="1"/>
  <c r="N25" i="1" s="1"/>
  <c r="J24" i="1"/>
  <c r="L24" i="1" s="1"/>
  <c r="N24" i="1" s="1"/>
  <c r="J23" i="1"/>
  <c r="L23" i="1" s="1"/>
  <c r="N23" i="1" s="1"/>
  <c r="J22" i="1"/>
  <c r="L22" i="1" s="1"/>
  <c r="N22" i="1" s="1"/>
  <c r="J20" i="1"/>
  <c r="L20" i="1" s="1"/>
  <c r="N20" i="1" s="1"/>
  <c r="J18" i="1"/>
  <c r="L18" i="1" s="1"/>
  <c r="N18" i="1" s="1"/>
  <c r="J17" i="1"/>
  <c r="L17" i="1" s="1"/>
  <c r="N17" i="1" s="1"/>
  <c r="J16" i="1"/>
  <c r="L16" i="1" s="1"/>
  <c r="N16" i="1" s="1"/>
  <c r="J15" i="1"/>
  <c r="L15" i="1" s="1"/>
  <c r="N15" i="1" s="1"/>
  <c r="J14" i="1"/>
  <c r="L14" i="1" s="1"/>
  <c r="N14" i="1" s="1"/>
  <c r="J13" i="1"/>
  <c r="L13" i="1" s="1"/>
  <c r="N13" i="1" s="1"/>
  <c r="J12" i="1"/>
  <c r="L12" i="1" s="1"/>
  <c r="N12" i="1" s="1"/>
  <c r="J11" i="1"/>
  <c r="L11" i="1" s="1"/>
  <c r="N11" i="1" s="1"/>
  <c r="J10" i="1"/>
  <c r="L10" i="1" s="1"/>
  <c r="N10" i="1" s="1"/>
  <c r="J9" i="1"/>
  <c r="L9" i="1" s="1"/>
  <c r="N9" i="1" s="1"/>
  <c r="J8" i="1"/>
  <c r="L8" i="1" s="1"/>
  <c r="N8" i="1" s="1"/>
  <c r="J7" i="1"/>
  <c r="L7" i="1" s="1"/>
  <c r="N7" i="1" s="1"/>
  <c r="J6" i="1"/>
  <c r="L6" i="1" s="1"/>
  <c r="N6" i="1" s="1"/>
  <c r="H162" i="2"/>
  <c r="J162" i="2" s="1"/>
  <c r="L162" i="2" s="1"/>
  <c r="H161" i="2"/>
  <c r="J161" i="2" s="1"/>
  <c r="L161" i="2" s="1"/>
  <c r="H160" i="2"/>
  <c r="J160" i="2" s="1"/>
  <c r="L160" i="2" s="1"/>
  <c r="H159" i="2"/>
  <c r="J159" i="2" s="1"/>
  <c r="L159" i="2" s="1"/>
  <c r="L163" i="2" s="1"/>
  <c r="H158" i="2"/>
  <c r="J158" i="2" s="1"/>
  <c r="L158" i="2" s="1"/>
  <c r="H157" i="2"/>
  <c r="J157" i="2" s="1"/>
  <c r="L157" i="2" s="1"/>
  <c r="H155" i="2"/>
  <c r="J155" i="2" s="1"/>
  <c r="L155" i="2" s="1"/>
  <c r="L156" i="2" s="1"/>
  <c r="H154" i="2"/>
  <c r="J154" i="2" s="1"/>
  <c r="L154" i="2" s="1"/>
  <c r="H153" i="2"/>
  <c r="J153" i="2" s="1"/>
  <c r="L153" i="2" s="1"/>
  <c r="H152" i="2"/>
  <c r="J152" i="2" s="1"/>
  <c r="L152" i="2" s="1"/>
  <c r="H151" i="2"/>
  <c r="J151" i="2" s="1"/>
  <c r="L151" i="2" s="1"/>
  <c r="H150" i="2"/>
  <c r="J150" i="2" s="1"/>
  <c r="L150" i="2" s="1"/>
  <c r="H149" i="2"/>
  <c r="J149" i="2" s="1"/>
  <c r="L149" i="2" s="1"/>
  <c r="H148" i="2"/>
  <c r="H147" i="2"/>
  <c r="J147" i="2" s="1"/>
  <c r="L147" i="2" s="1"/>
  <c r="H146" i="2"/>
  <c r="J146" i="2" s="1"/>
  <c r="L146" i="2" s="1"/>
  <c r="H145" i="2"/>
  <c r="J145" i="2" s="1"/>
  <c r="L145" i="2" s="1"/>
  <c r="H144" i="2"/>
  <c r="J144" i="2" s="1"/>
  <c r="L144" i="2" s="1"/>
  <c r="H143" i="2"/>
  <c r="J143" i="2" s="1"/>
  <c r="L143" i="2" s="1"/>
  <c r="H142" i="2"/>
  <c r="J142" i="2" s="1"/>
  <c r="L142" i="2" s="1"/>
  <c r="H140" i="2"/>
  <c r="H139" i="2"/>
  <c r="J139" i="2" s="1"/>
  <c r="L139" i="2" s="1"/>
  <c r="H138" i="2"/>
  <c r="J138" i="2" s="1"/>
  <c r="L138" i="2" s="1"/>
  <c r="H137" i="2"/>
  <c r="J137" i="2" s="1"/>
  <c r="L137" i="2" s="1"/>
  <c r="H136" i="2"/>
  <c r="H135" i="2"/>
  <c r="L135" i="2" s="1"/>
  <c r="H134" i="2"/>
  <c r="J134" i="2" s="1"/>
  <c r="L134" i="2" s="1"/>
  <c r="H133" i="2"/>
  <c r="J133" i="2" s="1"/>
  <c r="L133" i="2" s="1"/>
  <c r="H132" i="2"/>
  <c r="J132" i="2" s="1"/>
  <c r="L132" i="2" s="1"/>
  <c r="H131" i="2"/>
  <c r="J131" i="2" s="1"/>
  <c r="L131" i="2" s="1"/>
  <c r="H129" i="2"/>
  <c r="J129" i="2" s="1"/>
  <c r="L129" i="2" s="1"/>
  <c r="H128" i="2"/>
  <c r="J128" i="2" s="1"/>
  <c r="L128" i="2" s="1"/>
  <c r="H127" i="2"/>
  <c r="J127" i="2" s="1"/>
  <c r="L127" i="2" s="1"/>
  <c r="H126" i="2"/>
  <c r="J126" i="2" s="1"/>
  <c r="L126" i="2" s="1"/>
  <c r="H125" i="2"/>
  <c r="J125" i="2" s="1"/>
  <c r="L125" i="2" s="1"/>
  <c r="H124" i="2"/>
  <c r="J124" i="2" s="1"/>
  <c r="L124" i="2" s="1"/>
  <c r="H123" i="2"/>
  <c r="J123" i="2" s="1"/>
  <c r="L123" i="2" s="1"/>
  <c r="H122" i="2"/>
  <c r="J122" i="2" s="1"/>
  <c r="L122" i="2" s="1"/>
  <c r="H121" i="2"/>
  <c r="J121" i="2" s="1"/>
  <c r="L121" i="2" s="1"/>
  <c r="H120" i="2"/>
  <c r="J120" i="2" s="1"/>
  <c r="L120" i="2" s="1"/>
  <c r="H119" i="2"/>
  <c r="J119" i="2" s="1"/>
  <c r="L119" i="2" s="1"/>
  <c r="H118" i="2"/>
  <c r="J118" i="2" s="1"/>
  <c r="L118" i="2" s="1"/>
  <c r="H117" i="2"/>
  <c r="J117" i="2" s="1"/>
  <c r="L117" i="2" s="1"/>
  <c r="H116" i="2"/>
  <c r="J116" i="2" s="1"/>
  <c r="L116" i="2" s="1"/>
  <c r="H115" i="2"/>
  <c r="J115" i="2" s="1"/>
  <c r="L115" i="2" s="1"/>
  <c r="H114" i="2"/>
  <c r="J114" i="2" s="1"/>
  <c r="L114" i="2" s="1"/>
  <c r="H113" i="2"/>
  <c r="J113" i="2" s="1"/>
  <c r="L113" i="2" s="1"/>
  <c r="H112" i="2"/>
  <c r="J112" i="2" s="1"/>
  <c r="L112" i="2" s="1"/>
  <c r="H111" i="2"/>
  <c r="J111" i="2" s="1"/>
  <c r="L111" i="2" s="1"/>
  <c r="H110" i="2"/>
  <c r="J110" i="2" s="1"/>
  <c r="L110" i="2" s="1"/>
  <c r="H109" i="2"/>
  <c r="J109" i="2" s="1"/>
  <c r="L109" i="2" s="1"/>
  <c r="H108" i="2"/>
  <c r="J108" i="2" s="1"/>
  <c r="L108" i="2" s="1"/>
  <c r="H107" i="2"/>
  <c r="J107" i="2" s="1"/>
  <c r="L107" i="2" s="1"/>
  <c r="H106" i="2"/>
  <c r="J106" i="2" s="1"/>
  <c r="L106" i="2" s="1"/>
  <c r="H105" i="2"/>
  <c r="J105" i="2" s="1"/>
  <c r="L105" i="2" s="1"/>
  <c r="H104" i="2"/>
  <c r="J104" i="2" s="1"/>
  <c r="L104" i="2" s="1"/>
  <c r="H103" i="2"/>
  <c r="J103" i="2" s="1"/>
  <c r="L103" i="2" s="1"/>
  <c r="H102" i="2"/>
  <c r="J102" i="2" s="1"/>
  <c r="L102" i="2" s="1"/>
  <c r="H101" i="2"/>
  <c r="J101" i="2" s="1"/>
  <c r="L101" i="2" s="1"/>
  <c r="H100" i="2"/>
  <c r="J100" i="2" s="1"/>
  <c r="L100" i="2" s="1"/>
  <c r="H99" i="2"/>
  <c r="J99" i="2" s="1"/>
  <c r="L99" i="2" s="1"/>
  <c r="H98" i="2"/>
  <c r="J98" i="2" s="1"/>
  <c r="L98" i="2" s="1"/>
  <c r="H97" i="2"/>
  <c r="J97" i="2" s="1"/>
  <c r="L97" i="2" s="1"/>
  <c r="H96" i="2"/>
  <c r="J96" i="2" s="1"/>
  <c r="L96" i="2" s="1"/>
  <c r="H95" i="2"/>
  <c r="J95" i="2" s="1"/>
  <c r="L95" i="2" s="1"/>
  <c r="H94" i="2"/>
  <c r="J94" i="2" s="1"/>
  <c r="L94" i="2" s="1"/>
  <c r="H93" i="2"/>
  <c r="J93" i="2" s="1"/>
  <c r="L93" i="2" s="1"/>
  <c r="H92" i="2"/>
  <c r="J92" i="2" s="1"/>
  <c r="L92" i="2" s="1"/>
  <c r="H91" i="2"/>
  <c r="J91" i="2" s="1"/>
  <c r="L91" i="2" s="1"/>
  <c r="H90" i="2"/>
  <c r="J90" i="2" s="1"/>
  <c r="L90" i="2" s="1"/>
  <c r="H89" i="2"/>
  <c r="J89" i="2" s="1"/>
  <c r="L89" i="2" s="1"/>
  <c r="H88" i="2"/>
  <c r="J88" i="2" s="1"/>
  <c r="L88" i="2" s="1"/>
  <c r="H87" i="2"/>
  <c r="J87" i="2" s="1"/>
  <c r="L87" i="2" s="1"/>
  <c r="H86" i="2"/>
  <c r="J86" i="2" s="1"/>
  <c r="L86" i="2" s="1"/>
  <c r="H85" i="2"/>
  <c r="J85" i="2" s="1"/>
  <c r="L85" i="2" s="1"/>
  <c r="H84" i="2"/>
  <c r="J84" i="2" s="1"/>
  <c r="L84" i="2" s="1"/>
  <c r="H83" i="2"/>
  <c r="J83" i="2" s="1"/>
  <c r="L83" i="2" s="1"/>
  <c r="H82" i="2"/>
  <c r="J82" i="2" s="1"/>
  <c r="L82" i="2" s="1"/>
  <c r="H81" i="2"/>
  <c r="J81" i="2" s="1"/>
  <c r="L81" i="2" s="1"/>
  <c r="H80" i="2"/>
  <c r="J80" i="2" s="1"/>
  <c r="L80" i="2" s="1"/>
  <c r="H79" i="2"/>
  <c r="J79" i="2" s="1"/>
  <c r="L79" i="2" s="1"/>
  <c r="H77" i="2"/>
  <c r="J77" i="2" s="1"/>
  <c r="L77" i="2" s="1"/>
  <c r="H76" i="2"/>
  <c r="J76" i="2" s="1"/>
  <c r="L76" i="2" s="1"/>
  <c r="H75" i="2"/>
  <c r="J75" i="2" s="1"/>
  <c r="L75" i="2" s="1"/>
  <c r="H74" i="2"/>
  <c r="J74" i="2" s="1"/>
  <c r="L74" i="2" s="1"/>
  <c r="H73" i="2"/>
  <c r="J73" i="2" s="1"/>
  <c r="L73" i="2" s="1"/>
  <c r="H72" i="2"/>
  <c r="J72" i="2" s="1"/>
  <c r="L72" i="2" s="1"/>
  <c r="H71" i="2"/>
  <c r="J71" i="2" s="1"/>
  <c r="L71" i="2" s="1"/>
  <c r="H70" i="2"/>
  <c r="J70" i="2" s="1"/>
  <c r="L70" i="2" s="1"/>
  <c r="H69" i="2"/>
  <c r="J69" i="2" s="1"/>
  <c r="L69" i="2" s="1"/>
  <c r="H68" i="2"/>
  <c r="J68" i="2" s="1"/>
  <c r="L68" i="2" s="1"/>
  <c r="H67" i="2"/>
  <c r="J67" i="2" s="1"/>
  <c r="L67" i="2" s="1"/>
  <c r="H66" i="2"/>
  <c r="J66" i="2" s="1"/>
  <c r="L66" i="2" s="1"/>
  <c r="H65" i="2"/>
  <c r="J65" i="2" s="1"/>
  <c r="L65" i="2" s="1"/>
  <c r="H64" i="2"/>
  <c r="J64" i="2" s="1"/>
  <c r="L64" i="2" s="1"/>
  <c r="H63" i="2"/>
  <c r="J63" i="2" s="1"/>
  <c r="L63" i="2" s="1"/>
  <c r="H62" i="2"/>
  <c r="J62" i="2" s="1"/>
  <c r="L62" i="2" s="1"/>
  <c r="H61" i="2"/>
  <c r="J61" i="2" s="1"/>
  <c r="L61" i="2" s="1"/>
  <c r="H60" i="2"/>
  <c r="J60" i="2" s="1"/>
  <c r="L60" i="2" s="1"/>
  <c r="H59" i="2"/>
  <c r="J59" i="2" s="1"/>
  <c r="L59" i="2" s="1"/>
  <c r="H58" i="2"/>
  <c r="J58" i="2" s="1"/>
  <c r="L58" i="2" s="1"/>
  <c r="H57" i="2"/>
  <c r="J57" i="2" s="1"/>
  <c r="L57" i="2" s="1"/>
  <c r="H56" i="2"/>
  <c r="J56" i="2" s="1"/>
  <c r="L56" i="2" s="1"/>
  <c r="H55" i="2"/>
  <c r="J55" i="2" s="1"/>
  <c r="L55" i="2" s="1"/>
  <c r="H54" i="2"/>
  <c r="J54" i="2" s="1"/>
  <c r="L54" i="2" s="1"/>
  <c r="H53" i="2"/>
  <c r="J53" i="2" s="1"/>
  <c r="L53" i="2" s="1"/>
  <c r="H52" i="2"/>
  <c r="J52" i="2" s="1"/>
  <c r="L52" i="2" s="1"/>
  <c r="H51" i="2"/>
  <c r="J51" i="2" s="1"/>
  <c r="L51" i="2" s="1"/>
  <c r="H50" i="2"/>
  <c r="J50" i="2" s="1"/>
  <c r="L50" i="2" s="1"/>
  <c r="H49" i="2"/>
  <c r="J49" i="2" s="1"/>
  <c r="L49" i="2" s="1"/>
  <c r="H48" i="2"/>
  <c r="J48" i="2" s="1"/>
  <c r="L48" i="2" s="1"/>
  <c r="H46" i="2"/>
  <c r="J46" i="2" s="1"/>
  <c r="L46" i="2" s="1"/>
  <c r="H45" i="2"/>
  <c r="J45" i="2" s="1"/>
  <c r="L45" i="2" s="1"/>
  <c r="H44" i="2"/>
  <c r="J44" i="2" s="1"/>
  <c r="L44" i="2" s="1"/>
  <c r="H43" i="2"/>
  <c r="J43" i="2" s="1"/>
  <c r="L43" i="2" s="1"/>
  <c r="H42" i="2"/>
  <c r="J42" i="2" s="1"/>
  <c r="L42" i="2" s="1"/>
  <c r="H41" i="2"/>
  <c r="J41" i="2" s="1"/>
  <c r="L41" i="2" s="1"/>
  <c r="H40" i="2"/>
  <c r="J40" i="2" s="1"/>
  <c r="L40" i="2" s="1"/>
  <c r="H39" i="2"/>
  <c r="J39" i="2" s="1"/>
  <c r="L39" i="2" s="1"/>
  <c r="H38" i="2"/>
  <c r="J38" i="2" s="1"/>
  <c r="L38" i="2" s="1"/>
  <c r="H37" i="2"/>
  <c r="J37" i="2" s="1"/>
  <c r="L37" i="2" s="1"/>
  <c r="H36" i="2"/>
  <c r="J36" i="2" s="1"/>
  <c r="L36" i="2" s="1"/>
  <c r="H35" i="2"/>
  <c r="J35" i="2" s="1"/>
  <c r="L35" i="2" s="1"/>
  <c r="H34" i="2"/>
  <c r="J34" i="2" s="1"/>
  <c r="L34" i="2" s="1"/>
  <c r="H33" i="2"/>
  <c r="J33" i="2" s="1"/>
  <c r="L33" i="2" s="1"/>
  <c r="H32" i="2"/>
  <c r="J32" i="2" s="1"/>
  <c r="L32" i="2" s="1"/>
  <c r="H31" i="2"/>
  <c r="J31" i="2" s="1"/>
  <c r="L31" i="2" s="1"/>
  <c r="H30" i="2"/>
  <c r="J30" i="2" s="1"/>
  <c r="L30" i="2" s="1"/>
  <c r="H27" i="2"/>
  <c r="J27" i="2" s="1"/>
  <c r="L27" i="2" s="1"/>
  <c r="H26" i="2"/>
  <c r="J26" i="2" s="1"/>
  <c r="L26" i="2" s="1"/>
  <c r="H25" i="2"/>
  <c r="J25" i="2" s="1"/>
  <c r="L25" i="2" s="1"/>
  <c r="H24" i="2"/>
  <c r="J24" i="2" s="1"/>
  <c r="L24" i="2" s="1"/>
  <c r="H23" i="2"/>
  <c r="J23" i="2" s="1"/>
  <c r="L23" i="2" s="1"/>
  <c r="H22" i="2"/>
  <c r="J22" i="2" s="1"/>
  <c r="L22" i="2" s="1"/>
  <c r="H21" i="2"/>
  <c r="J21" i="2" s="1"/>
  <c r="L21" i="2" s="1"/>
  <c r="H20" i="2"/>
  <c r="J20" i="2" s="1"/>
  <c r="L20" i="2" s="1"/>
  <c r="H19" i="2"/>
  <c r="J19" i="2" s="1"/>
  <c r="H18" i="2"/>
  <c r="J18" i="2" s="1"/>
  <c r="L18" i="2" s="1"/>
  <c r="H17" i="2"/>
  <c r="J17" i="2" s="1"/>
  <c r="L17" i="2" s="1"/>
  <c r="H16" i="2"/>
  <c r="J16" i="2" s="1"/>
  <c r="L16" i="2" s="1"/>
  <c r="H15" i="2"/>
  <c r="J15" i="2" s="1"/>
  <c r="L15" i="2" s="1"/>
  <c r="H14" i="2"/>
  <c r="J14" i="2" s="1"/>
  <c r="L14" i="2" s="1"/>
  <c r="H13" i="2"/>
  <c r="J13" i="2" s="1"/>
  <c r="L13" i="2" s="1"/>
  <c r="H12" i="2"/>
  <c r="J12" i="2" s="1"/>
  <c r="L12" i="2" s="1"/>
  <c r="H11" i="2"/>
  <c r="J11" i="2" s="1"/>
  <c r="L11" i="2" s="1"/>
  <c r="H10" i="2"/>
  <c r="J10" i="2" s="1"/>
  <c r="L10" i="2" s="1"/>
  <c r="H9" i="2"/>
  <c r="J9" i="2" s="1"/>
  <c r="L9" i="2" s="1"/>
  <c r="H8" i="2"/>
  <c r="J8" i="2" s="1"/>
  <c r="L8" i="2" s="1"/>
  <c r="H7" i="2"/>
  <c r="J7" i="2" s="1"/>
  <c r="L7" i="2" s="1"/>
  <c r="H6" i="2"/>
  <c r="J6" i="2" s="1"/>
  <c r="L6" i="2" s="1"/>
  <c r="I206" i="1"/>
  <c r="N197" i="1" l="1"/>
  <c r="N369" i="1"/>
  <c r="H273" i="1"/>
  <c r="N30" i="1"/>
  <c r="N218" i="1"/>
  <c r="N257" i="1"/>
  <c r="N282" i="1"/>
  <c r="N138" i="1"/>
  <c r="N150" i="1"/>
  <c r="N207" i="1"/>
  <c r="N317" i="1"/>
  <c r="N35" i="1"/>
  <c r="N159" i="1"/>
  <c r="N178" i="1"/>
  <c r="N223" i="1"/>
  <c r="N261" i="1"/>
  <c r="N292" i="1"/>
  <c r="N313" i="1"/>
  <c r="N328" i="1"/>
  <c r="N366" i="1"/>
  <c r="N244" i="1"/>
  <c r="N305" i="1"/>
  <c r="N376" i="1"/>
  <c r="J269" i="1"/>
  <c r="L269" i="1" s="1"/>
  <c r="N269" i="1" s="1"/>
  <c r="N273" i="1" s="1"/>
  <c r="L115" i="1"/>
  <c r="N114" i="1"/>
  <c r="N115" i="1" s="1"/>
  <c r="L146" i="1"/>
  <c r="N145" i="1"/>
  <c r="N146" i="1" s="1"/>
  <c r="L199" i="1"/>
  <c r="N198" i="1"/>
  <c r="N199" i="1" s="1"/>
  <c r="L352" i="1"/>
  <c r="N351" i="1"/>
  <c r="N352" i="1" s="1"/>
  <c r="L117" i="1"/>
  <c r="N116" i="1"/>
  <c r="N117" i="1" s="1"/>
  <c r="N230" i="1"/>
  <c r="J110" i="1"/>
  <c r="L110" i="1" s="1"/>
  <c r="N110" i="1" s="1"/>
  <c r="N19" i="1"/>
  <c r="N113" i="1"/>
  <c r="L119" i="1"/>
  <c r="N118" i="1"/>
  <c r="N119" i="1" s="1"/>
  <c r="L141" i="1"/>
  <c r="N139" i="1"/>
  <c r="N141" i="1" s="1"/>
  <c r="L275" i="1"/>
  <c r="N274" i="1"/>
  <c r="N275" i="1" s="1"/>
  <c r="N347" i="1"/>
  <c r="N350" i="1"/>
  <c r="N355" i="1"/>
  <c r="I385" i="1"/>
  <c r="L123" i="1"/>
  <c r="N122" i="1"/>
  <c r="N123" i="1" s="1"/>
  <c r="L170" i="1"/>
  <c r="N169" i="1"/>
  <c r="N170" i="1" s="1"/>
  <c r="N168" i="1"/>
  <c r="L172" i="1"/>
  <c r="N171" i="1"/>
  <c r="N172" i="1" s="1"/>
  <c r="L121" i="1"/>
  <c r="N120" i="1"/>
  <c r="N121" i="1" s="1"/>
  <c r="N194" i="1"/>
  <c r="N212" i="1"/>
  <c r="L277" i="1"/>
  <c r="N276" i="1"/>
  <c r="N277" i="1" s="1"/>
  <c r="L357" i="1"/>
  <c r="N356" i="1"/>
  <c r="N357" i="1" s="1"/>
  <c r="N380" i="1"/>
  <c r="K385" i="1"/>
  <c r="K273" i="1"/>
  <c r="M394" i="1"/>
  <c r="L168" i="2"/>
  <c r="L167" i="2"/>
  <c r="L169" i="2"/>
  <c r="K166" i="2"/>
  <c r="K170" i="2" s="1"/>
  <c r="K172" i="2" s="1"/>
  <c r="F9" i="3"/>
  <c r="F15" i="3" s="1"/>
  <c r="F23" i="3"/>
  <c r="F25" i="3" s="1"/>
  <c r="J144" i="1"/>
  <c r="L369" i="1"/>
  <c r="L317" i="1"/>
  <c r="L205" i="1"/>
  <c r="L329" i="1"/>
  <c r="L19" i="1"/>
  <c r="L350" i="1"/>
  <c r="L150" i="1"/>
  <c r="L355" i="1"/>
  <c r="L168" i="1"/>
  <c r="L230" i="1"/>
  <c r="L197" i="1"/>
  <c r="L142" i="1"/>
  <c r="L159" i="1"/>
  <c r="L257" i="1"/>
  <c r="L223" i="1"/>
  <c r="L212" i="1"/>
  <c r="L35" i="1"/>
  <c r="L113" i="1"/>
  <c r="L218" i="1"/>
  <c r="L194" i="1"/>
  <c r="L380" i="1"/>
  <c r="L366" i="1"/>
  <c r="L347" i="1"/>
  <c r="L328" i="1"/>
  <c r="L313" i="1"/>
  <c r="L261" i="1"/>
  <c r="L207" i="1"/>
  <c r="L138" i="1"/>
  <c r="L376" i="1"/>
  <c r="L305" i="1"/>
  <c r="L292" i="1"/>
  <c r="L282" i="1"/>
  <c r="L244" i="1"/>
  <c r="L178" i="1"/>
  <c r="L30" i="1"/>
  <c r="K124" i="1"/>
  <c r="J169" i="2"/>
  <c r="J167" i="2"/>
  <c r="J168" i="2"/>
  <c r="I166" i="2"/>
  <c r="I170" i="2" s="1"/>
  <c r="I172" i="2" s="1"/>
  <c r="J380" i="1"/>
  <c r="J376" i="1"/>
  <c r="J369" i="1"/>
  <c r="J366" i="1"/>
  <c r="J357" i="1"/>
  <c r="J355" i="1"/>
  <c r="J352" i="1"/>
  <c r="J350" i="1"/>
  <c r="J347" i="1"/>
  <c r="J328" i="1"/>
  <c r="J317" i="1"/>
  <c r="J313" i="1"/>
  <c r="J305" i="1"/>
  <c r="J292" i="1"/>
  <c r="J282" i="1"/>
  <c r="J277" i="1"/>
  <c r="J275" i="1"/>
  <c r="J261" i="1"/>
  <c r="J257" i="1"/>
  <c r="J244" i="1"/>
  <c r="J230" i="1"/>
  <c r="J223" i="1"/>
  <c r="J218" i="1"/>
  <c r="J212" i="1"/>
  <c r="J207" i="1"/>
  <c r="J199" i="1"/>
  <c r="J197" i="1"/>
  <c r="J194" i="1"/>
  <c r="J178" i="1"/>
  <c r="J172" i="1"/>
  <c r="J170" i="1"/>
  <c r="J168" i="1"/>
  <c r="J159" i="1"/>
  <c r="J150" i="1"/>
  <c r="J146" i="1"/>
  <c r="J141" i="1"/>
  <c r="J138" i="1"/>
  <c r="J123" i="1"/>
  <c r="J121" i="1"/>
  <c r="J119" i="1"/>
  <c r="J117" i="1"/>
  <c r="J115" i="1"/>
  <c r="J113" i="1"/>
  <c r="J35" i="1"/>
  <c r="J30" i="1"/>
  <c r="J19" i="1"/>
  <c r="I380" i="1"/>
  <c r="I369" i="1"/>
  <c r="I366" i="1"/>
  <c r="I357" i="1"/>
  <c r="I355" i="1"/>
  <c r="I352" i="1"/>
  <c r="I350" i="1"/>
  <c r="I347" i="1"/>
  <c r="I328" i="1"/>
  <c r="I317" i="1"/>
  <c r="I313" i="1"/>
  <c r="I305" i="1"/>
  <c r="I292" i="1"/>
  <c r="I282" i="1"/>
  <c r="I277" i="1"/>
  <c r="I275" i="1"/>
  <c r="I261" i="1"/>
  <c r="I257" i="1"/>
  <c r="I244" i="1"/>
  <c r="I230" i="1"/>
  <c r="I223" i="1"/>
  <c r="I218" i="1"/>
  <c r="I212" i="1"/>
  <c r="I207" i="1"/>
  <c r="I199" i="1"/>
  <c r="I197" i="1"/>
  <c r="I194" i="1"/>
  <c r="I178" i="1"/>
  <c r="I172" i="1"/>
  <c r="I170" i="1"/>
  <c r="I168" i="1"/>
  <c r="I159" i="1"/>
  <c r="I150" i="1"/>
  <c r="I146" i="1"/>
  <c r="I387" i="1"/>
  <c r="I141" i="1"/>
  <c r="I138" i="1"/>
  <c r="I123" i="1"/>
  <c r="I121" i="1"/>
  <c r="I119" i="1"/>
  <c r="I117" i="1"/>
  <c r="I115" i="1"/>
  <c r="I113" i="1"/>
  <c r="I108" i="1"/>
  <c r="I35" i="1"/>
  <c r="I30" i="1"/>
  <c r="I19" i="1"/>
  <c r="H169" i="2"/>
  <c r="H168" i="2"/>
  <c r="H167" i="2"/>
  <c r="G169" i="2"/>
  <c r="G168" i="2"/>
  <c r="G167" i="2"/>
  <c r="J273" i="1" l="1"/>
  <c r="L334" i="1"/>
  <c r="N329" i="1"/>
  <c r="N334" i="1" s="1"/>
  <c r="L206" i="1"/>
  <c r="N205" i="1"/>
  <c r="N206" i="1" s="1"/>
  <c r="L144" i="1"/>
  <c r="N142" i="1"/>
  <c r="N144" i="1" s="1"/>
  <c r="L273" i="1"/>
  <c r="L166" i="2"/>
  <c r="L170" i="2" s="1"/>
  <c r="L172" i="2" s="1"/>
  <c r="K394" i="1"/>
  <c r="J166" i="2"/>
  <c r="J170" i="2" s="1"/>
  <c r="J172" i="2" s="1"/>
  <c r="G166" i="2"/>
  <c r="G170" i="2" s="1"/>
  <c r="G172" i="2" s="1"/>
  <c r="H166" i="2"/>
  <c r="H170" i="2" s="1"/>
  <c r="H172" i="2" s="1"/>
  <c r="I124" i="1"/>
  <c r="J385" i="1"/>
  <c r="L385" i="1" s="1"/>
  <c r="N385" i="1" s="1"/>
  <c r="H380" i="1"/>
  <c r="H35" i="1"/>
  <c r="H30" i="1"/>
  <c r="F156" i="2"/>
  <c r="F141" i="2"/>
  <c r="I394" i="1" l="1"/>
  <c r="D14" i="3" l="1"/>
  <c r="D9" i="3"/>
  <c r="C14" i="3"/>
  <c r="H87" i="1" l="1"/>
  <c r="J87" i="1" s="1"/>
  <c r="J108" i="1" l="1"/>
  <c r="J124" i="1" s="1"/>
  <c r="L87" i="1"/>
  <c r="H376" i="1"/>
  <c r="H257" i="1"/>
  <c r="H244" i="1"/>
  <c r="L108" i="1" l="1"/>
  <c r="L124" i="1" s="1"/>
  <c r="N87" i="1"/>
  <c r="N108" i="1" s="1"/>
  <c r="N124" i="1" s="1"/>
  <c r="D23" i="3"/>
  <c r="D25" i="3" s="1"/>
  <c r="C23" i="3"/>
  <c r="C25" i="3" s="1"/>
  <c r="C9" i="3"/>
  <c r="C15" i="3" s="1"/>
  <c r="H19" i="1" l="1"/>
  <c r="H108" i="1"/>
  <c r="H113" i="1"/>
  <c r="H115" i="1"/>
  <c r="H117" i="1"/>
  <c r="H119" i="1"/>
  <c r="H121" i="1"/>
  <c r="H123" i="1"/>
  <c r="H138" i="1"/>
  <c r="H141" i="1"/>
  <c r="H387" i="1"/>
  <c r="J387" i="1" s="1"/>
  <c r="H146" i="1"/>
  <c r="H150" i="1"/>
  <c r="H159" i="1"/>
  <c r="H168" i="1"/>
  <c r="H170" i="1"/>
  <c r="H172" i="1"/>
  <c r="H178" i="1"/>
  <c r="H194" i="1"/>
  <c r="H197" i="1"/>
  <c r="H199" i="1"/>
  <c r="H206" i="1"/>
  <c r="H207" i="1"/>
  <c r="H212" i="1"/>
  <c r="H218" i="1"/>
  <c r="H223" i="1"/>
  <c r="H230" i="1"/>
  <c r="H261" i="1"/>
  <c r="H275" i="1"/>
  <c r="H277" i="1"/>
  <c r="H282" i="1"/>
  <c r="H292" i="1"/>
  <c r="H305" i="1"/>
  <c r="H313" i="1"/>
  <c r="H317" i="1"/>
  <c r="H328" i="1"/>
  <c r="H334" i="1"/>
  <c r="H347" i="1"/>
  <c r="H350" i="1"/>
  <c r="H352" i="1"/>
  <c r="H355" i="1"/>
  <c r="H357" i="1"/>
  <c r="H366" i="1"/>
  <c r="H369" i="1"/>
  <c r="H384" i="1" l="1"/>
  <c r="J394" i="1"/>
  <c r="L387" i="1"/>
  <c r="H124" i="1"/>
  <c r="H382" i="1" s="1"/>
  <c r="L394" i="1" l="1"/>
  <c r="N387" i="1"/>
  <c r="N394" i="1" s="1"/>
  <c r="H389" i="1"/>
  <c r="H394" i="1" s="1"/>
  <c r="F130" i="2"/>
  <c r="F163" i="2"/>
  <c r="F47" i="2" l="1"/>
  <c r="F167" i="2" s="1"/>
  <c r="F166" i="2"/>
  <c r="F169" i="2" l="1"/>
  <c r="F168" i="2"/>
  <c r="F170" i="2" l="1"/>
  <c r="F172" i="2" s="1"/>
  <c r="B9" i="3"/>
  <c r="D15" i="3" s="1"/>
  <c r="B23" i="3"/>
  <c r="B25" i="3" s="1"/>
  <c r="B14" i="3"/>
  <c r="B15" i="3" l="1"/>
</calcChain>
</file>

<file path=xl/sharedStrings.xml><?xml version="1.0" encoding="utf-8"?>
<sst xmlns="http://schemas.openxmlformats.org/spreadsheetml/2006/main" count="1095" uniqueCount="616">
  <si>
    <t>Prog</t>
  </si>
  <si>
    <t>P p</t>
  </si>
  <si>
    <t>Popis</t>
  </si>
  <si>
    <t>Ocu mzda</t>
  </si>
  <si>
    <t>Osobný príplatok</t>
  </si>
  <si>
    <t>Ocú príplatok za kvalitné plnenie úloh</t>
  </si>
  <si>
    <t>Poistné Všeobecná zdravotná poisťovňa</t>
  </si>
  <si>
    <t>Poistné Dôvera</t>
  </si>
  <si>
    <t>poistné - nemocenské poistenie</t>
  </si>
  <si>
    <t>poistné -starobné poistenie</t>
  </si>
  <si>
    <t>poistné -úrazové</t>
  </si>
  <si>
    <t>poistné - invalidné</t>
  </si>
  <si>
    <t>poistenie v nezamestnanosti</t>
  </si>
  <si>
    <t>poistné do rezervného fondu</t>
  </si>
  <si>
    <t>cestovné náhrady - tuzemské</t>
  </si>
  <si>
    <t>Ocú - vodné</t>
  </si>
  <si>
    <t>Ocú - interierové vybavenie</t>
  </si>
  <si>
    <t>Ocú nákup výpočtovej techniky</t>
  </si>
  <si>
    <t>Knihy, časopisy, noviny</t>
  </si>
  <si>
    <t>Ocú softver</t>
  </si>
  <si>
    <t>údržba výpočtovej techniky</t>
  </si>
  <si>
    <t>údržba kancelárs. strojov</t>
  </si>
  <si>
    <t>revízie, kontrola zariadení</t>
  </si>
  <si>
    <t>údržba administratív. Budov</t>
  </si>
  <si>
    <t>nájomné pozemky</t>
  </si>
  <si>
    <t>školenia,kurzy,semináre,porady</t>
  </si>
  <si>
    <t>súťažné podklady</t>
  </si>
  <si>
    <t>rozmnožovacie a plánografické práce</t>
  </si>
  <si>
    <t>advokátske, komerčné, právne služby</t>
  </si>
  <si>
    <t>štúdie, expertízy, posudky</t>
  </si>
  <si>
    <t>poplatky banke</t>
  </si>
  <si>
    <t>stravovanie zamestnanci</t>
  </si>
  <si>
    <t>prídel do soc. Fondu</t>
  </si>
  <si>
    <t>odmeny a príspevky</t>
  </si>
  <si>
    <t>Ocú dohody</t>
  </si>
  <si>
    <t>zrážková daň</t>
  </si>
  <si>
    <t>PN</t>
  </si>
  <si>
    <t>Bežné transfery - odstupné</t>
  </si>
  <si>
    <t>rutinná aštandar  oprava strojov</t>
  </si>
  <si>
    <t>Ocú elek energia</t>
  </si>
  <si>
    <t>Ocu telefón, fax</t>
  </si>
  <si>
    <t>Ocú kancelárske potreby</t>
  </si>
  <si>
    <t>poplatok SOZA</t>
  </si>
  <si>
    <t>územný plán</t>
  </si>
  <si>
    <t>správne poplatky</t>
  </si>
  <si>
    <t>dane</t>
  </si>
  <si>
    <t>Ocú plyn</t>
  </si>
  <si>
    <t xml:space="preserve"> koncesionársky poplatok</t>
  </si>
  <si>
    <t>Ocú čistiace potreby</t>
  </si>
  <si>
    <t>poštové  a telekomunikačné služby</t>
  </si>
  <si>
    <t>tlačivá, tlačiarenské služby</t>
  </si>
  <si>
    <t>kvety, vence</t>
  </si>
  <si>
    <t>Spolu - Bežný rozpočet</t>
  </si>
  <si>
    <t>stravovanie</t>
  </si>
  <si>
    <t>použitie soc. Fondu</t>
  </si>
  <si>
    <t>prispevok ZMOS</t>
  </si>
  <si>
    <t>členstvo v org. a združeniach</t>
  </si>
  <si>
    <t>propagácia a reklama</t>
  </si>
  <si>
    <t>propagácia a prezentácia obce</t>
  </si>
  <si>
    <t>mzda kontrolórka</t>
  </si>
  <si>
    <t>kontrólna činnosť</t>
  </si>
  <si>
    <t>auditórska služba</t>
  </si>
  <si>
    <t xml:space="preserve">audit </t>
  </si>
  <si>
    <t>odmena poslancom</t>
  </si>
  <si>
    <t>obecné zastupiteľstvo</t>
  </si>
  <si>
    <t>Plánovanie manažment, kontrola</t>
  </si>
  <si>
    <t>material  nájomné byty</t>
  </si>
  <si>
    <t>NB 9 energia</t>
  </si>
  <si>
    <t>NB- 9 voda</t>
  </si>
  <si>
    <t>NB-432  energia</t>
  </si>
  <si>
    <t>NB-432  voda</t>
  </si>
  <si>
    <t>NB-435  energia</t>
  </si>
  <si>
    <t>NB-435  voda</t>
  </si>
  <si>
    <t>NB-436  energia</t>
  </si>
  <si>
    <t>NB-436  voda</t>
  </si>
  <si>
    <t>NB-437  energia</t>
  </si>
  <si>
    <t>NB-437  voda</t>
  </si>
  <si>
    <t>manažment</t>
  </si>
  <si>
    <t>splátka úrokov z úveru</t>
  </si>
  <si>
    <t>splátka dlhodobého úveru</t>
  </si>
  <si>
    <t>inžinierske a geometrické plány</t>
  </si>
  <si>
    <t>nákup pozemkov IBV</t>
  </si>
  <si>
    <t>IBV Dolinky realizácia</t>
  </si>
  <si>
    <t>mzda chránená dielňa  ŠR</t>
  </si>
  <si>
    <t>poistne  CHD - všeobecná zdrav poisť ŠR</t>
  </si>
  <si>
    <t>CHD-nemoc poisten ŠR</t>
  </si>
  <si>
    <t>CHD-starob poisten  ŠR</t>
  </si>
  <si>
    <t>CHD-úrazové poisten  ŠR</t>
  </si>
  <si>
    <t>CHD-invalidné poisten  ŠR</t>
  </si>
  <si>
    <t>CHD-rezervný fond ŠRF</t>
  </si>
  <si>
    <t>Europsky socialny fond - prostr EU</t>
  </si>
  <si>
    <t>mzda opatrovateľka</t>
  </si>
  <si>
    <t>dávky soc zabezpečenia</t>
  </si>
  <si>
    <t>socialny príspevok</t>
  </si>
  <si>
    <t>príspevok pri živel pohromách</t>
  </si>
  <si>
    <t>matrika mzda</t>
  </si>
  <si>
    <t>matrika poistné - zdravotná poistovne</t>
  </si>
  <si>
    <t>matrika nemocenské poistenie</t>
  </si>
  <si>
    <t>matrika starobne poistenie</t>
  </si>
  <si>
    <t>matrika úrazové poistenie</t>
  </si>
  <si>
    <t>matrika invalidné poistenie</t>
  </si>
  <si>
    <t>matrika poistenie v nezamestnanosti</t>
  </si>
  <si>
    <t>matrika poistenie rezervný fond</t>
  </si>
  <si>
    <t>matrika material</t>
  </si>
  <si>
    <t>material REGOP</t>
  </si>
  <si>
    <t>spoločný úrad</t>
  </si>
  <si>
    <t>spoloč úrad -stavebný úrad</t>
  </si>
  <si>
    <t>spoloč úrad -životné prostredie</t>
  </si>
  <si>
    <t>bežné transfery obcí - CO</t>
  </si>
  <si>
    <t>bežné transfery obcí - Spoloč úrad</t>
  </si>
  <si>
    <t>BR -administratívne služby</t>
  </si>
  <si>
    <t>BR-pomoc občanom v hmotnej núdzi</t>
  </si>
  <si>
    <t>BR- opatrovateľská služba</t>
  </si>
  <si>
    <t>BR - Europsky socialny fond - prostr ŠR</t>
  </si>
  <si>
    <t>MR - CD platne</t>
  </si>
  <si>
    <t>MR - údržba</t>
  </si>
  <si>
    <t>BR- miestny rozhlas</t>
  </si>
  <si>
    <t>Trakovické novinky</t>
  </si>
  <si>
    <t>BR - Trakovické novinky</t>
  </si>
  <si>
    <t>ZS- el. energia</t>
  </si>
  <si>
    <t>ZS-vodné,stočné</t>
  </si>
  <si>
    <t>ZS- material</t>
  </si>
  <si>
    <t>ZS- údržba</t>
  </si>
  <si>
    <t>ZS-plyn</t>
  </si>
  <si>
    <t>BR - Zdravotné stredisko</t>
  </si>
  <si>
    <t>Dom služieb - plyn</t>
  </si>
  <si>
    <t>Dom služieb -vodné stočné</t>
  </si>
  <si>
    <t>Dom služieb - údržba</t>
  </si>
  <si>
    <t>BR- Dom služieb</t>
  </si>
  <si>
    <t>Dom smútku - el energia</t>
  </si>
  <si>
    <t>Dom smútku - vodné</t>
  </si>
  <si>
    <t>Dom smútku -material</t>
  </si>
  <si>
    <t>BR - Dom mútku+ cintorín</t>
  </si>
  <si>
    <t>rekonštrukcia Dom smútku</t>
  </si>
  <si>
    <t>osvetlenie cintorína</t>
  </si>
  <si>
    <t>KR -  IBV dolinky</t>
  </si>
  <si>
    <t>KR - Dom smútku + cintorin</t>
  </si>
  <si>
    <t>PO - hasiace prístroje</t>
  </si>
  <si>
    <t>PO - dokumentácia</t>
  </si>
  <si>
    <t>PO - benzin</t>
  </si>
  <si>
    <t>PO - výkon požiarneho technika</t>
  </si>
  <si>
    <t>PO - údržba priestorov</t>
  </si>
  <si>
    <t>PO - členský príspevok</t>
  </si>
  <si>
    <t>BR - Požiarna ochrana</t>
  </si>
  <si>
    <t>Zberný dvor - materiál</t>
  </si>
  <si>
    <t>Uloženie a likvidácia odpadu</t>
  </si>
  <si>
    <t>BR -  odpady</t>
  </si>
  <si>
    <t>KR - Zberný dvor</t>
  </si>
  <si>
    <t>obecná kanalizácia  - údržba</t>
  </si>
  <si>
    <t xml:space="preserve">obecná kanalizácia  </t>
  </si>
  <si>
    <t>KR - kanalizácia</t>
  </si>
  <si>
    <t>monitoring skládky, úprava</t>
  </si>
  <si>
    <t xml:space="preserve">BR - skladka </t>
  </si>
  <si>
    <t>posypový material</t>
  </si>
  <si>
    <t>MK - Dopravné značky</t>
  </si>
  <si>
    <t>MK -údržba MK a chodníkov</t>
  </si>
  <si>
    <t>BR - Miestne komunikácie</t>
  </si>
  <si>
    <t>KR - Miestne komunikácie</t>
  </si>
  <si>
    <t>MŠ, ZŠ - splácanie úverov</t>
  </si>
  <si>
    <t>BR - MŠ+ ZŠ</t>
  </si>
  <si>
    <t>KR - MŠ+ ZŠ</t>
  </si>
  <si>
    <t>ZŠ+ MŠ - športové podujatia</t>
  </si>
  <si>
    <t>ZŠ + MŠ - knihy,publikácie</t>
  </si>
  <si>
    <t>BR - ZŠ voľnočasové aktivity</t>
  </si>
  <si>
    <t>TJ energia</t>
  </si>
  <si>
    <t>TJ voda</t>
  </si>
  <si>
    <t>TJ material</t>
  </si>
  <si>
    <t>TJ -údržba</t>
  </si>
  <si>
    <t>TJ - športové podujatia</t>
  </si>
  <si>
    <t>TJ - doprava športovcov</t>
  </si>
  <si>
    <t>TJ finančný príspevok</t>
  </si>
  <si>
    <t>TJ - plyn</t>
  </si>
  <si>
    <t>BR- podpora športových klubov</t>
  </si>
  <si>
    <t>nákup pozemkov TJ</t>
  </si>
  <si>
    <t>Kurty material+ údržba</t>
  </si>
  <si>
    <t>KR -  podpora športových klubov</t>
  </si>
  <si>
    <t>KD - el. energia</t>
  </si>
  <si>
    <t>KD - vodné,stočné</t>
  </si>
  <si>
    <t>KD - inetrierové vybavenie</t>
  </si>
  <si>
    <t>KD - servisné práce</t>
  </si>
  <si>
    <t>KD - údržba budovy</t>
  </si>
  <si>
    <t>KD - čistenie,pranie</t>
  </si>
  <si>
    <t xml:space="preserve">KD - plyn </t>
  </si>
  <si>
    <t>BR- Kultúrny dom</t>
  </si>
  <si>
    <t>MK - knihy,noviny</t>
  </si>
  <si>
    <t>BR - miestna knižnica</t>
  </si>
  <si>
    <t>KD- doprava na kultúr podujatia</t>
  </si>
  <si>
    <t>KD - kultúrne podujatia</t>
  </si>
  <si>
    <t>BR - kultúrne podujatia</t>
  </si>
  <si>
    <t>BT- dotácia spoloč organizáciam</t>
  </si>
  <si>
    <t>BR - dotácia spoloč organizáciam</t>
  </si>
  <si>
    <t>verejné osvetlenie - elek. Energia</t>
  </si>
  <si>
    <t>verejné osvetlenie - údržba</t>
  </si>
  <si>
    <t>verejné osvetlenie externý manažment</t>
  </si>
  <si>
    <t>BR - verejné osvetlenie</t>
  </si>
  <si>
    <t>verejná zeleň - výsdba sadenice</t>
  </si>
  <si>
    <t>verejná zeleň - údržba</t>
  </si>
  <si>
    <t>BR - verejná zeleň</t>
  </si>
  <si>
    <t>Bežný rozpočet - spolu</t>
  </si>
  <si>
    <t>Kapitálový rozpočet - spolu</t>
  </si>
  <si>
    <t>001</t>
  </si>
  <si>
    <t>002</t>
  </si>
  <si>
    <t>003</t>
  </si>
  <si>
    <t>004</t>
  </si>
  <si>
    <t>005</t>
  </si>
  <si>
    <t>007</t>
  </si>
  <si>
    <t>009</t>
  </si>
  <si>
    <t>013</t>
  </si>
  <si>
    <t>016</t>
  </si>
  <si>
    <t>Reprezentačné</t>
  </si>
  <si>
    <t>006</t>
  </si>
  <si>
    <t>011</t>
  </si>
  <si>
    <t>012</t>
  </si>
  <si>
    <t>014</t>
  </si>
  <si>
    <t>015</t>
  </si>
  <si>
    <t>026</t>
  </si>
  <si>
    <t>027</t>
  </si>
  <si>
    <t>035</t>
  </si>
  <si>
    <t>stravovanie dôchodci</t>
  </si>
  <si>
    <t>BR . Stravovanie dôchodci</t>
  </si>
  <si>
    <t>BR - zimná údržba</t>
  </si>
  <si>
    <t>BR -správa nájomných bytov</t>
  </si>
  <si>
    <t>BR -bežný rozpočet</t>
  </si>
  <si>
    <t>BR - finančné operácie</t>
  </si>
  <si>
    <t>BR -  IBV Dolinky</t>
  </si>
  <si>
    <t>byt ZS udržba</t>
  </si>
  <si>
    <t>finančné operácie</t>
  </si>
  <si>
    <t>D</t>
  </si>
  <si>
    <t>Pol1</t>
  </si>
  <si>
    <t>Pol2</t>
  </si>
  <si>
    <t>popis</t>
  </si>
  <si>
    <t>dotácia škola prenesené kompetencie</t>
  </si>
  <si>
    <t>BT z narodného úradu práce</t>
  </si>
  <si>
    <t>BT obciam stavebný poriadok</t>
  </si>
  <si>
    <t>BT obciam matrika</t>
  </si>
  <si>
    <t>BT obciam škola</t>
  </si>
  <si>
    <t>BT obciam  životné prostredie</t>
  </si>
  <si>
    <t>BT obciam  hlásenie pobytu REGOP</t>
  </si>
  <si>
    <t>BT rodinné prídavky</t>
  </si>
  <si>
    <t>Transfer chránená dielňa ŠR</t>
  </si>
  <si>
    <t>Výnos daň z príjmov</t>
  </si>
  <si>
    <t>daň za psa</t>
  </si>
  <si>
    <t>daň za ubytovanie</t>
  </si>
  <si>
    <t>daň za užívanie verejného priestranstva</t>
  </si>
  <si>
    <t>daň za komunálne odpady a drobné odpady</t>
  </si>
  <si>
    <t>daň za jadrové zariadenia</t>
  </si>
  <si>
    <t>daň za dobývací priestor</t>
  </si>
  <si>
    <t>dividendy</t>
  </si>
  <si>
    <t>príjmy z prenajatých pozemkov</t>
  </si>
  <si>
    <t>polatky za znečisťovanie ovzdušia</t>
  </si>
  <si>
    <t>úroky z finančných operácii</t>
  </si>
  <si>
    <t>prijmy z náhrad z poistného plnenia</t>
  </si>
  <si>
    <t>príjmy z dobropisov</t>
  </si>
  <si>
    <t>príjem soc fond</t>
  </si>
  <si>
    <t>tuz. Bežné transfery z rozpočtu VUC</t>
  </si>
  <si>
    <t>daň z pozemkov</t>
  </si>
  <si>
    <t>daň zo stavieb FO</t>
  </si>
  <si>
    <t>daň z bytov a nebytových priestorov</t>
  </si>
  <si>
    <t xml:space="preserve">nájom budovy ZS </t>
  </si>
  <si>
    <t>správne poplatkyFO</t>
  </si>
  <si>
    <t>ZS poplatok za plyn</t>
  </si>
  <si>
    <t>strava dôchodci</t>
  </si>
  <si>
    <t>daň z pozemkov PO</t>
  </si>
  <si>
    <t>daň zo stavieb PO</t>
  </si>
  <si>
    <t>nájomné byt ZS</t>
  </si>
  <si>
    <t>správne poplatky PO</t>
  </si>
  <si>
    <t>poplatky za MR</t>
  </si>
  <si>
    <t>Daň orná pôda</t>
  </si>
  <si>
    <t>nájomné kvetinárstvo</t>
  </si>
  <si>
    <t>ZS polatky za energiu</t>
  </si>
  <si>
    <t>nájom kaderníctvo</t>
  </si>
  <si>
    <t>ZS poplatok vodné</t>
  </si>
  <si>
    <t>nájom budovy lekáreň</t>
  </si>
  <si>
    <t>kvetinárstvo -vodné,stočné</t>
  </si>
  <si>
    <t>nájom , poplatky Kd</t>
  </si>
  <si>
    <t>kvetinárstvo popl. plyn</t>
  </si>
  <si>
    <t>nájom bytovka č.9</t>
  </si>
  <si>
    <t>kaderníctvo -vodné</t>
  </si>
  <si>
    <t>nájom byt č. 432</t>
  </si>
  <si>
    <t>kaderníctvo plyn</t>
  </si>
  <si>
    <t>nájom byt 436</t>
  </si>
  <si>
    <t>lekáreň vodné,stočné</t>
  </si>
  <si>
    <t>najom byt 437</t>
  </si>
  <si>
    <t>lekáreň popl. plyn</t>
  </si>
  <si>
    <t>nájom byt č. 435</t>
  </si>
  <si>
    <t>ZS byt vodné,  stočné</t>
  </si>
  <si>
    <t>nájom kozmetika</t>
  </si>
  <si>
    <t>najom byt č.9 elek ener</t>
  </si>
  <si>
    <t>nájom  biopredajňa</t>
  </si>
  <si>
    <t>najom bytč.9 vodné</t>
  </si>
  <si>
    <t>nájom SPP</t>
  </si>
  <si>
    <t>nájom byt 432 -elek energ</t>
  </si>
  <si>
    <t>nájom bar TJ</t>
  </si>
  <si>
    <t>najom byt 432 voda</t>
  </si>
  <si>
    <t>NB 435 elektr.enerb</t>
  </si>
  <si>
    <t>NB 435 voda</t>
  </si>
  <si>
    <t>NB436 voda</t>
  </si>
  <si>
    <t>NB436 elek.energ.</t>
  </si>
  <si>
    <t>NB 437 elek energ</t>
  </si>
  <si>
    <t>NB 437 voda</t>
  </si>
  <si>
    <t>kozmetika vodné</t>
  </si>
  <si>
    <t>cinorínske poplatky</t>
  </si>
  <si>
    <t>vstup posilovňa</t>
  </si>
  <si>
    <t>vstup tenis kurty</t>
  </si>
  <si>
    <t>kozmetika plyn</t>
  </si>
  <si>
    <t>dotácia transpetrol</t>
  </si>
  <si>
    <t>soc fond</t>
  </si>
  <si>
    <t>zostatok predchádz obdobie- NDS</t>
  </si>
  <si>
    <t>zostatok predchádzaj  obdobie Ekopolis</t>
  </si>
  <si>
    <t>ZDR</t>
  </si>
  <si>
    <t>008</t>
  </si>
  <si>
    <t>spolu</t>
  </si>
  <si>
    <t>Príjmy spolu</t>
  </si>
  <si>
    <t>vlastné príjmy  RO</t>
  </si>
  <si>
    <t>Transfery</t>
  </si>
  <si>
    <t>Transfery spolu</t>
  </si>
  <si>
    <t>spolu finančné operácie</t>
  </si>
  <si>
    <t>Bežný rozpočet spolu</t>
  </si>
  <si>
    <t>Kapitálový rozpočet</t>
  </si>
  <si>
    <t>Finančné operácie</t>
  </si>
  <si>
    <t>Prenesené kompetencie ZŠ</t>
  </si>
  <si>
    <t>Vlastné zdroje ZŠ</t>
  </si>
  <si>
    <t>Výdavky spolu</t>
  </si>
  <si>
    <t>Pol</t>
  </si>
  <si>
    <t>2</t>
  </si>
  <si>
    <t>11T2</t>
  </si>
  <si>
    <t>Poistné Všeobecná zdravotná</t>
  </si>
  <si>
    <t>poistné na starobné poistenie</t>
  </si>
  <si>
    <t>poistné na úrazové poistenie</t>
  </si>
  <si>
    <t>poistenie</t>
  </si>
  <si>
    <t>037</t>
  </si>
  <si>
    <t>vyvesené</t>
  </si>
  <si>
    <t>zvesené</t>
  </si>
  <si>
    <t>REKAPITULÁCIA VÝDAVKOV</t>
  </si>
  <si>
    <t>Bežné výdavky</t>
  </si>
  <si>
    <t>Kapitálové výdavky</t>
  </si>
  <si>
    <t>Rozpočtované VÝDAVKY SPOLU</t>
  </si>
  <si>
    <t>Prenesené kompetencie základná škola</t>
  </si>
  <si>
    <t>Originálne kompetencie základná škola</t>
  </si>
  <si>
    <t>Vlastné zdroje základná škola</t>
  </si>
  <si>
    <t>Nerozpočtované VÝDAVKY RO SPOLU:</t>
  </si>
  <si>
    <t>VÝDAVKY SPOLU</t>
  </si>
  <si>
    <t>REKAPITULÁCIA PRÍJMOV</t>
  </si>
  <si>
    <t>Bežné príjmy</t>
  </si>
  <si>
    <t>Kapitálové príjmy</t>
  </si>
  <si>
    <t>Rozpočtované PRÍJMY OBCE SPOLU</t>
  </si>
  <si>
    <t>Vlastné príjmy RO s práv. subjektiv.</t>
  </si>
  <si>
    <t>PRÍJMY SPOLU</t>
  </si>
  <si>
    <t>poplatok za stavebné odpady</t>
  </si>
  <si>
    <t>predaj výrobkov</t>
  </si>
  <si>
    <t>platby za stravné</t>
  </si>
  <si>
    <t>019</t>
  </si>
  <si>
    <t>poplatky Tržnica</t>
  </si>
  <si>
    <t>služobné auto benzin</t>
  </si>
  <si>
    <t>MK - projektová dokumentacia</t>
  </si>
  <si>
    <t>KR -Kultúrny dom</t>
  </si>
  <si>
    <t>poistenie budov, majetku</t>
  </si>
  <si>
    <t>poistenie na invalidné</t>
  </si>
  <si>
    <t>údržba interierov.  Vybavenie</t>
  </si>
  <si>
    <t>Rezervný fond</t>
  </si>
  <si>
    <t>KR - kamerový systemie</t>
  </si>
  <si>
    <t>kamerový system dotácia</t>
  </si>
  <si>
    <t>Zberný dvor -traktor PHM</t>
  </si>
  <si>
    <t>Zberný dvor - energie</t>
  </si>
  <si>
    <t>KD - material</t>
  </si>
  <si>
    <t>MK - Chodníky dolná ulica</t>
  </si>
  <si>
    <t>Doplnkové dôchodkové pripoistenie</t>
  </si>
  <si>
    <t>3AA1</t>
  </si>
  <si>
    <t>3AA2</t>
  </si>
  <si>
    <t>dotácia bežné výdavky MŠ EU</t>
  </si>
  <si>
    <t>dotácia bežné výdavky MŠ SR</t>
  </si>
  <si>
    <t xml:space="preserve">pracovné odevy </t>
  </si>
  <si>
    <t>Detské ihrisko  UV vlastné</t>
  </si>
  <si>
    <t xml:space="preserve">MK -oprva  parkovisko  NB </t>
  </si>
  <si>
    <t>osvetlenie ZŠ Pontis vlastné</t>
  </si>
  <si>
    <t>Výdavky spolu ( BR+KR+ fin operácie)</t>
  </si>
  <si>
    <t>byt ZS energie</t>
  </si>
  <si>
    <t>ZS-rekonštrukcia</t>
  </si>
  <si>
    <t>KR - Zdravotné stredisko</t>
  </si>
  <si>
    <t>Splátka uveru</t>
  </si>
  <si>
    <t xml:space="preserve"> zametacie auto Enviro fond </t>
  </si>
  <si>
    <t>11T1</t>
  </si>
  <si>
    <t xml:space="preserve">kamery údržba </t>
  </si>
  <si>
    <t>Dom služieb - elektrina garáž</t>
  </si>
  <si>
    <t>Zberný dvor - energie Landiga</t>
  </si>
  <si>
    <t>MŠ  monitor správa</t>
  </si>
  <si>
    <t xml:space="preserve">ZŠ material  </t>
  </si>
  <si>
    <t xml:space="preserve">ZŠ  schodisko zábradlie </t>
  </si>
  <si>
    <t xml:space="preserve">Hracie prvky EPH+ ZSE </t>
  </si>
  <si>
    <t>Dôvera zdrav poisť</t>
  </si>
  <si>
    <t>poistné na nemocen. Poiste</t>
  </si>
  <si>
    <t xml:space="preserve">poistenie v nezamestnanosti </t>
  </si>
  <si>
    <t xml:space="preserve">Rekonštrukcia budovy&amp; </t>
  </si>
  <si>
    <t>CHD-poistenie v  nezam</t>
  </si>
  <si>
    <t xml:space="preserve"> CHD - všeobecná zdrav poisť EHS</t>
  </si>
  <si>
    <t>CHD-nemoc poisten   EHS</t>
  </si>
  <si>
    <t>CHD-starob poisten   EHS</t>
  </si>
  <si>
    <t>CHD-úrazové poisten   EHS</t>
  </si>
  <si>
    <t>CHD-invalidné poisten  EHS</t>
  </si>
  <si>
    <t>CHD-poist v nezam   EHS</t>
  </si>
  <si>
    <t>CHD-rezervný fond  EHS</t>
  </si>
  <si>
    <t>mzda chránená dielňa EHS</t>
  </si>
  <si>
    <t>010</t>
  </si>
  <si>
    <t>príspevok na rekreááciu</t>
  </si>
  <si>
    <t xml:space="preserve">hracie prvky vlast zdroje </t>
  </si>
  <si>
    <t>elektrina kamery</t>
  </si>
  <si>
    <t xml:space="preserve">Rezervný fond </t>
  </si>
  <si>
    <t xml:space="preserve"> zametacie auto nafta</t>
  </si>
  <si>
    <t>Finančné operácie uver</t>
  </si>
  <si>
    <t xml:space="preserve">dezinfekcia Corona </t>
  </si>
  <si>
    <t>nájom Nafta</t>
  </si>
  <si>
    <t xml:space="preserve">dotácia sčitanie bytov </t>
  </si>
  <si>
    <t>ambulancia masaže plyn</t>
  </si>
  <si>
    <t>Environmentálny fond</t>
  </si>
  <si>
    <t>dotácia TTsK</t>
  </si>
  <si>
    <t>kanalizácia I etapa bošac pripojky</t>
  </si>
  <si>
    <t>MŠ - údržba podlaha</t>
  </si>
  <si>
    <t>mulčovač King plus</t>
  </si>
  <si>
    <t xml:space="preserve">separ program  ELWIS </t>
  </si>
  <si>
    <t xml:space="preserve">kamerový system vlastné </t>
  </si>
  <si>
    <t xml:space="preserve">Dotácia  Eon paropplynová elektr </t>
  </si>
  <si>
    <t xml:space="preserve">cestovné náhrady - covid </t>
  </si>
  <si>
    <t xml:space="preserve">poplatok   GDPR </t>
  </si>
  <si>
    <t>masaže elektrina</t>
  </si>
  <si>
    <t>masaže voda</t>
  </si>
  <si>
    <t xml:space="preserve">Zberný dvor - údržba </t>
  </si>
  <si>
    <t>oprava sochy dot transpetrol</t>
  </si>
  <si>
    <t>IBV Dolinky  projek  dokum</t>
  </si>
  <si>
    <t>KR - požička covid 2023</t>
  </si>
  <si>
    <t>predaj pozemkov IBV</t>
  </si>
  <si>
    <t xml:space="preserve">Splátka uveru </t>
  </si>
  <si>
    <t>1AC1</t>
  </si>
  <si>
    <t xml:space="preserve">Dotácia asistent učiteľa </t>
  </si>
  <si>
    <t>1AC2</t>
  </si>
  <si>
    <t>1AC3</t>
  </si>
  <si>
    <t>3AC1</t>
  </si>
  <si>
    <t>3AC2</t>
  </si>
  <si>
    <t>3AC3</t>
  </si>
  <si>
    <t xml:space="preserve">príjmy z refundácii Covid </t>
  </si>
  <si>
    <t>131K</t>
  </si>
  <si>
    <t>Covid material</t>
  </si>
  <si>
    <t>cestovné náhrady Covid</t>
  </si>
  <si>
    <t>01</t>
  </si>
  <si>
    <t>občerstvenie Covid</t>
  </si>
  <si>
    <t>stravovanie Covid</t>
  </si>
  <si>
    <t>poistenie Covid</t>
  </si>
  <si>
    <t xml:space="preserve">Covid nebezpečný odpad </t>
  </si>
  <si>
    <t>elektrina  IBV zrušená</t>
  </si>
  <si>
    <t xml:space="preserve">register trestov sčítanie </t>
  </si>
  <si>
    <t>sčítanie</t>
  </si>
  <si>
    <t>dohofdy sčitanie 2020</t>
  </si>
  <si>
    <t xml:space="preserve">Rutinná a štandard údržba softveru </t>
  </si>
  <si>
    <t>Zberný dvor -oporný múr</t>
  </si>
  <si>
    <t>oprava komunik+ dažďová kanali  Kovex</t>
  </si>
  <si>
    <t xml:space="preserve">socialna pomoc Covid </t>
  </si>
  <si>
    <t>Zš údržba</t>
  </si>
  <si>
    <t xml:space="preserve">Zš revízie </t>
  </si>
  <si>
    <t>Zš projekty</t>
  </si>
  <si>
    <t>DotáciaEPH Eon ZSE</t>
  </si>
  <si>
    <t>Dotácia  VUC  protipovodňové opatrenia</t>
  </si>
  <si>
    <t>refundacia  UP 05/2020</t>
  </si>
  <si>
    <t>príjmy z loterii</t>
  </si>
  <si>
    <t>017</t>
  </si>
  <si>
    <t xml:space="preserve">príjem za odovzd odpad </t>
  </si>
  <si>
    <t xml:space="preserve">Dotácia Regob </t>
  </si>
  <si>
    <t>finančný príspevok strava</t>
  </si>
  <si>
    <t>Amfiteáter  rekonštrukcia vlastné</t>
  </si>
  <si>
    <t xml:space="preserve">MŠ pristavba vlastné </t>
  </si>
  <si>
    <t xml:space="preserve">mzda </t>
  </si>
  <si>
    <t xml:space="preserve">dotácia odvody </t>
  </si>
  <si>
    <t xml:space="preserve">Dotácia nafta  osvetlenie cintorína </t>
  </si>
  <si>
    <t>verejná zeleň  dotácia TTSK</t>
  </si>
  <si>
    <t xml:space="preserve">Dotácia eov  osvetlenie cintorín </t>
  </si>
  <si>
    <t xml:space="preserve">dotácia na chodník Hl.ulica </t>
  </si>
  <si>
    <t>zostatok rezervný fond</t>
  </si>
  <si>
    <t>1P01</t>
  </si>
  <si>
    <t xml:space="preserve">Dotácia knihy </t>
  </si>
  <si>
    <t>Dotácia knihy DPH</t>
  </si>
  <si>
    <t>recyklačný fond</t>
  </si>
  <si>
    <t>11UA</t>
  </si>
  <si>
    <t>dotácia ubytov ukrajina</t>
  </si>
  <si>
    <t>veľkokapacitný kontajner</t>
  </si>
  <si>
    <t>Kanalizácia  4 a 5  dotácia EU</t>
  </si>
  <si>
    <t>Kanalizácia  4 a 5  dotáca iŠR</t>
  </si>
  <si>
    <t xml:space="preserve">veľkokapacitný kontajner </t>
  </si>
  <si>
    <t xml:space="preserve">strecha poistka </t>
  </si>
  <si>
    <t xml:space="preserve">osvetlenie cintorína  nafta </t>
  </si>
  <si>
    <t xml:space="preserve">osvetlenie cintorína eon </t>
  </si>
  <si>
    <t>Dotácia ukrajina  ŠR</t>
  </si>
  <si>
    <t xml:space="preserve">dotácia  MŠ </t>
  </si>
  <si>
    <t>dotácia MŠ  ŠR</t>
  </si>
  <si>
    <t>dotácia voľby /referen</t>
  </si>
  <si>
    <t>kanalizácia 6 etapa Tavos</t>
  </si>
  <si>
    <t xml:space="preserve">ZŠ oprava kanalizácie </t>
  </si>
  <si>
    <t>Cesta IBV Dolinky II</t>
  </si>
  <si>
    <t>kanaliza 7 etapa Tavos</t>
  </si>
  <si>
    <t>kanaliz 7 etapa  vlast zdroj</t>
  </si>
  <si>
    <t xml:space="preserve">kanal TAVOS  7 etapa </t>
  </si>
  <si>
    <t>kanal TAVOS 6 etapa</t>
  </si>
  <si>
    <t xml:space="preserve"> Chodnik +cesta pri Dudváhu </t>
  </si>
  <si>
    <t xml:space="preserve">Kultúrny dom rekonštrukcia       </t>
  </si>
  <si>
    <t xml:space="preserve">Originálne kompetencie ZŠ </t>
  </si>
  <si>
    <t xml:space="preserve">daň za rozvoj </t>
  </si>
  <si>
    <t>131M</t>
  </si>
  <si>
    <t>Dotácia ŽP tried zber  KO</t>
  </si>
  <si>
    <t xml:space="preserve">dotácia naše jadro chodnik </t>
  </si>
  <si>
    <t>zostatok r 2022 matrika</t>
  </si>
  <si>
    <t>1 úprava</t>
  </si>
  <si>
    <t xml:space="preserve">material vlajky </t>
  </si>
  <si>
    <t xml:space="preserve">občerstvenie voľby </t>
  </si>
  <si>
    <t xml:space="preserve">cestovné palivo </t>
  </si>
  <si>
    <t>strava voľby</t>
  </si>
  <si>
    <t>doručenky voľby</t>
  </si>
  <si>
    <t xml:space="preserve">Zberný dvor - garáž </t>
  </si>
  <si>
    <t>MŠ  projekty</t>
  </si>
  <si>
    <t xml:space="preserve">CVČ </t>
  </si>
  <si>
    <t>dotácia energie</t>
  </si>
  <si>
    <t>dotácia energie dom služieb</t>
  </si>
  <si>
    <t>dotácia energie TJ</t>
  </si>
  <si>
    <t>dotácia energieVO</t>
  </si>
  <si>
    <t>dotácia plyn  dom služ</t>
  </si>
  <si>
    <t>dotácia  plyn TJ</t>
  </si>
  <si>
    <t>dotácia  plyn zdrav stred</t>
  </si>
  <si>
    <t>dotácia energie zdrav stred</t>
  </si>
  <si>
    <t>dotácia energie ocu</t>
  </si>
  <si>
    <t>dotácia plyn  ocu</t>
  </si>
  <si>
    <t>Dotácia ukrajina  pomoc</t>
  </si>
  <si>
    <t>3AB1</t>
  </si>
  <si>
    <t>Dotácia triedený zber EU</t>
  </si>
  <si>
    <t xml:space="preserve">dotácia MŠ </t>
  </si>
  <si>
    <t>Dotácia ŽP tried zber  EU</t>
  </si>
  <si>
    <t xml:space="preserve">telekomunikačné služby </t>
  </si>
  <si>
    <t>dotácia environme fond</t>
  </si>
  <si>
    <t xml:space="preserve">dotácia inflácia </t>
  </si>
  <si>
    <t>dotácia CKF</t>
  </si>
  <si>
    <t>72f</t>
  </si>
  <si>
    <t xml:space="preserve">poplatky stravne ŠJ </t>
  </si>
  <si>
    <t>1AG1</t>
  </si>
  <si>
    <t>dotácia na chodník PPA EU</t>
  </si>
  <si>
    <t>dotácia na chodník PPA ŠR</t>
  </si>
  <si>
    <t>odmeny voľby</t>
  </si>
  <si>
    <t xml:space="preserve">dotácia EPH  počítače </t>
  </si>
  <si>
    <t>Dotácia tired public PCŠR</t>
  </si>
  <si>
    <t>Dotácia kontajner EU</t>
  </si>
  <si>
    <t>dotacia traktor ŠR</t>
  </si>
  <si>
    <t>dotávcia garáž EU</t>
  </si>
  <si>
    <t>Dotácia kontajner ŠR</t>
  </si>
  <si>
    <t>dotávcia garáž ŠR</t>
  </si>
  <si>
    <t>Dotácia kontajner vlastné</t>
  </si>
  <si>
    <t>dotacia traktor vlastnéŠR</t>
  </si>
  <si>
    <t>Triedený zber  KO</t>
  </si>
  <si>
    <t xml:space="preserve">garaž tried zber vlastné </t>
  </si>
  <si>
    <t>uroky termin  úver</t>
  </si>
  <si>
    <t xml:space="preserve">splatka istiny z bankových únerov </t>
  </si>
  <si>
    <t xml:space="preserve">Dotácia PPA EU </t>
  </si>
  <si>
    <t xml:space="preserve">Dotácia  TTSK amfiteater  </t>
  </si>
  <si>
    <t xml:space="preserve">všeobecné služby </t>
  </si>
  <si>
    <t xml:space="preserve">Dotácia ukrajina </t>
  </si>
  <si>
    <t xml:space="preserve">publicita projektu </t>
  </si>
  <si>
    <t xml:space="preserve">poplatky ŠJ </t>
  </si>
  <si>
    <t>strava ŠJ</t>
  </si>
  <si>
    <t>dotácia VUC</t>
  </si>
  <si>
    <t>Dotácia -</t>
  </si>
  <si>
    <t>ROK 2024</t>
  </si>
  <si>
    <t>MK - chodnik hl ulica 2A</t>
  </si>
  <si>
    <t>MK - chodnik hl ulica 2B</t>
  </si>
  <si>
    <t>kanalizácia 7 etapa  vlast zdroj</t>
  </si>
  <si>
    <t xml:space="preserve">verejná zeleň  škola </t>
  </si>
  <si>
    <t xml:space="preserve">územný plán </t>
  </si>
  <si>
    <t xml:space="preserve">dotácia  zdravotné stredisko MŠ </t>
  </si>
  <si>
    <t>3AB2</t>
  </si>
  <si>
    <t>Dotácia triedený zber ŠR</t>
  </si>
  <si>
    <t xml:space="preserve">prijmy z náhrads poist plnenia </t>
  </si>
  <si>
    <t xml:space="preserve">1 úprava </t>
  </si>
  <si>
    <t>elektr út tabula</t>
  </si>
  <si>
    <t xml:space="preserve">DPH pozemky </t>
  </si>
  <si>
    <t>z bankových únerov krátkodobý</t>
  </si>
  <si>
    <t>Kurty kontajner</t>
  </si>
  <si>
    <t>dotácia EPH škola</t>
  </si>
  <si>
    <t xml:space="preserve">dotácia  EPH  stromy </t>
  </si>
  <si>
    <t xml:space="preserve"> dotácia EPHstromy </t>
  </si>
  <si>
    <t xml:space="preserve">Detské ihrisko  </t>
  </si>
  <si>
    <t xml:space="preserve">DotáciaEPH ihrisko </t>
  </si>
  <si>
    <t xml:space="preserve">parkovisko poplatok </t>
  </si>
  <si>
    <t>voľby</t>
  </si>
  <si>
    <t xml:space="preserve"> cintorínoprava múr </t>
  </si>
  <si>
    <t xml:space="preserve">1úprava </t>
  </si>
  <si>
    <t>2 úprava</t>
  </si>
  <si>
    <t xml:space="preserve">krátkodobý  úver </t>
  </si>
  <si>
    <t xml:space="preserve">2 úprava </t>
  </si>
  <si>
    <t>Hrobové miesta</t>
  </si>
  <si>
    <t xml:space="preserve">Zberný dv or mzdy </t>
  </si>
  <si>
    <t xml:space="preserve">triedený zber ko hala </t>
  </si>
  <si>
    <t>ZŠ  park</t>
  </si>
  <si>
    <t xml:space="preserve">defibrilátor </t>
  </si>
  <si>
    <t>nákup špec prístrojov</t>
  </si>
  <si>
    <t>3 úprava</t>
  </si>
  <si>
    <t xml:space="preserve">dotíácia výpadok príjmov </t>
  </si>
  <si>
    <t xml:space="preserve">Preplatok plyn </t>
  </si>
  <si>
    <t>Doácia pasrk ZŠ</t>
  </si>
  <si>
    <t>Rozpočet príjmov 2024  -3 úprava</t>
  </si>
  <si>
    <t xml:space="preserve">3 úprava </t>
  </si>
  <si>
    <t xml:space="preserve">Rozpočet výdavkov 2024 3 úprava </t>
  </si>
  <si>
    <t>prídstup internet</t>
  </si>
  <si>
    <t>splátka  úveru šfrb</t>
  </si>
  <si>
    <t xml:space="preserve"> rezervný fond +cesta pri Dudváhu </t>
  </si>
  <si>
    <t xml:space="preserve">rezervný fond čerpanie </t>
  </si>
  <si>
    <t>Chodník 2B</t>
  </si>
  <si>
    <t>ZŠ  park rezervný fond</t>
  </si>
  <si>
    <t xml:space="preserve">údržba multifunkčné ihrisko </t>
  </si>
  <si>
    <t>dotácia MF  výpadok príjmov</t>
  </si>
  <si>
    <t xml:space="preserve">Rozpočet na r. 2024    3 úprava </t>
  </si>
  <si>
    <t>vratky rok 2023</t>
  </si>
  <si>
    <t>Schválené Uznesením obecného zastupiteľstva č.74/2024 zo dňa 10.12.2024</t>
  </si>
  <si>
    <t>Schválené Uznesením obecného zastupiteľstva č. 74/2024  zo dňa10.12.2024</t>
  </si>
  <si>
    <t>Schválené Uznesením obecného zastupiteľstva č. 74/2024 zo dňa10.12.2024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</si>
</sst>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"/>
  </numFmts>
  <fonts count="20" x14ac:knownFonts="1"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</font>
    <font>
      <b/>
      <sz val="14"/>
      <color indexed="8"/>
      <name val="Calibri"/>
      <family val="2"/>
      <charset val="238"/>
    </font>
    <font>
      <sz val="8"/>
      <name val="Calibri"/>
      <family val="2"/>
    </font>
    <font>
      <sz val="14"/>
      <color indexed="8"/>
      <name val="Calibri"/>
      <family val="2"/>
      <charset val="238"/>
    </font>
    <font>
      <sz val="10"/>
      <color indexed="61"/>
      <name val="Arial CE"/>
      <family val="2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6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2"/>
      <color rgb="FFC00000"/>
      <name val="Times New Roman"/>
      <family val="1"/>
    </font>
    <font>
      <sz val="11"/>
      <color rgb="FFC00000"/>
      <name val="Calibri"/>
      <family val="2"/>
    </font>
    <font>
      <sz val="10"/>
      <color rgb="FFC00000"/>
      <name val="Arial CE"/>
      <family val="2"/>
      <charset val="238"/>
    </font>
    <font>
      <sz val="10"/>
      <name val="Arial CE"/>
      <family val="2"/>
      <charset val="238"/>
    </font>
    <font>
      <sz val="11"/>
      <color rgb="FF00B050"/>
      <name val="Calibri"/>
      <family val="2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9" fillId="0" borderId="0" applyFont="0" applyFill="0" applyBorder="0" applyAlignment="0" applyProtection="0"/>
  </cellStyleXfs>
  <cellXfs count="20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5" borderId="1" xfId="0" applyFill="1" applyBorder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49" fontId="0" fillId="0" borderId="3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6" borderId="1" xfId="0" applyFill="1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14" xfId="0" applyBorder="1"/>
    <xf numFmtId="0" fontId="0" fillId="7" borderId="3" xfId="0" applyFill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0" borderId="0" xfId="2" applyFont="1"/>
    <xf numFmtId="14" fontId="0" fillId="0" borderId="0" xfId="0" applyNumberFormat="1"/>
    <xf numFmtId="0" fontId="1" fillId="0" borderId="0" xfId="2"/>
    <xf numFmtId="0" fontId="7" fillId="0" borderId="0" xfId="2" applyFont="1"/>
    <xf numFmtId="0" fontId="8" fillId="0" borderId="18" xfId="2" applyFont="1" applyBorder="1"/>
    <xf numFmtId="0" fontId="8" fillId="0" borderId="16" xfId="2" applyFont="1" applyBorder="1"/>
    <xf numFmtId="0" fontId="8" fillId="6" borderId="16" xfId="2" applyFont="1" applyFill="1" applyBorder="1"/>
    <xf numFmtId="0" fontId="9" fillId="9" borderId="16" xfId="2" applyFont="1" applyFill="1" applyBorder="1"/>
    <xf numFmtId="0" fontId="10" fillId="4" borderId="20" xfId="2" applyFont="1" applyFill="1" applyBorder="1"/>
    <xf numFmtId="3" fontId="0" fillId="0" borderId="0" xfId="0" applyNumberFormat="1"/>
    <xf numFmtId="0" fontId="11" fillId="7" borderId="16" xfId="1" applyFont="1" applyFill="1" applyBorder="1" applyAlignment="1">
      <alignment horizontal="justify" vertical="top" wrapText="1"/>
    </xf>
    <xf numFmtId="0" fontId="7" fillId="0" borderId="0" xfId="2" applyFont="1" applyAlignment="1">
      <alignment horizontal="left"/>
    </xf>
    <xf numFmtId="0" fontId="8" fillId="0" borderId="0" xfId="2" applyFont="1"/>
    <xf numFmtId="0" fontId="7" fillId="0" borderId="5" xfId="2" applyFont="1" applyBorder="1" applyAlignment="1">
      <alignment horizontal="center"/>
    </xf>
    <xf numFmtId="3" fontId="2" fillId="0" borderId="21" xfId="0" applyNumberFormat="1" applyFont="1" applyBorder="1" applyAlignment="1">
      <alignment horizontal="center"/>
    </xf>
    <xf numFmtId="0" fontId="13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4" fontId="8" fillId="6" borderId="19" xfId="2" applyNumberFormat="1" applyFont="1" applyFill="1" applyBorder="1"/>
    <xf numFmtId="4" fontId="10" fillId="4" borderId="23" xfId="2" applyNumberFormat="1" applyFont="1" applyFill="1" applyBorder="1"/>
    <xf numFmtId="4" fontId="8" fillId="0" borderId="19" xfId="2" applyNumberFormat="1" applyFont="1" applyBorder="1"/>
    <xf numFmtId="4" fontId="8" fillId="0" borderId="24" xfId="2" applyNumberFormat="1" applyFont="1" applyBorder="1"/>
    <xf numFmtId="3" fontId="0" fillId="2" borderId="1" xfId="0" applyNumberFormat="1" applyFill="1" applyBorder="1"/>
    <xf numFmtId="3" fontId="0" fillId="7" borderId="1" xfId="0" applyNumberFormat="1" applyFill="1" applyBorder="1"/>
    <xf numFmtId="3" fontId="0" fillId="0" borderId="1" xfId="0" applyNumberFormat="1" applyBorder="1"/>
    <xf numFmtId="0" fontId="0" fillId="10" borderId="16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0" borderId="25" xfId="0" applyBorder="1" applyAlignment="1">
      <alignment horizontal="center"/>
    </xf>
    <xf numFmtId="0" fontId="16" fillId="0" borderId="14" xfId="2" applyFont="1" applyBorder="1"/>
    <xf numFmtId="0" fontId="0" fillId="13" borderId="1" xfId="0" applyFill="1" applyBorder="1"/>
    <xf numFmtId="0" fontId="0" fillId="13" borderId="16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3" fontId="0" fillId="13" borderId="1" xfId="0" applyNumberFormat="1" applyFill="1" applyBorder="1"/>
    <xf numFmtId="0" fontId="12" fillId="0" borderId="1" xfId="0" applyFont="1" applyBorder="1"/>
    <xf numFmtId="49" fontId="12" fillId="0" borderId="1" xfId="0" applyNumberFormat="1" applyFont="1" applyBorder="1" applyAlignment="1">
      <alignment horizontal="right"/>
    </xf>
    <xf numFmtId="14" fontId="2" fillId="0" borderId="0" xfId="0" applyNumberFormat="1" applyFont="1" applyAlignment="1">
      <alignment horizontal="center"/>
    </xf>
    <xf numFmtId="0" fontId="1" fillId="0" borderId="15" xfId="2" applyBorder="1"/>
    <xf numFmtId="0" fontId="11" fillId="0" borderId="26" xfId="1" applyFont="1" applyBorder="1" applyAlignment="1">
      <alignment horizontal="justify" vertical="top" wrapText="1"/>
    </xf>
    <xf numFmtId="0" fontId="11" fillId="0" borderId="27" xfId="1" applyFont="1" applyBorder="1" applyAlignment="1">
      <alignment horizontal="justify" vertical="top" wrapText="1"/>
    </xf>
    <xf numFmtId="0" fontId="11" fillId="6" borderId="27" xfId="1" applyFont="1" applyFill="1" applyBorder="1" applyAlignment="1">
      <alignment horizontal="justify" vertical="top" wrapText="1"/>
    </xf>
    <xf numFmtId="0" fontId="14" fillId="0" borderId="28" xfId="1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/>
    </xf>
    <xf numFmtId="0" fontId="10" fillId="4" borderId="20" xfId="1" applyFont="1" applyFill="1" applyBorder="1" applyAlignment="1">
      <alignment horizontal="justify" vertical="center" wrapText="1"/>
    </xf>
    <xf numFmtId="2" fontId="0" fillId="0" borderId="0" xfId="0" applyNumberFormat="1"/>
    <xf numFmtId="2" fontId="18" fillId="0" borderId="0" xfId="0" applyNumberFormat="1" applyFon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0" fillId="13" borderId="0" xfId="0" applyFill="1"/>
    <xf numFmtId="0" fontId="0" fillId="10" borderId="0" xfId="0" applyFill="1"/>
    <xf numFmtId="49" fontId="0" fillId="10" borderId="1" xfId="0" applyNumberFormat="1" applyFill="1" applyBorder="1" applyAlignment="1">
      <alignment horizontal="right"/>
    </xf>
    <xf numFmtId="0" fontId="0" fillId="14" borderId="1" xfId="0" applyFill="1" applyBorder="1" applyAlignment="1">
      <alignment horizontal="center"/>
    </xf>
    <xf numFmtId="0" fontId="0" fillId="14" borderId="0" xfId="0" applyFill="1"/>
    <xf numFmtId="0" fontId="0" fillId="14" borderId="1" xfId="0" applyFill="1" applyBorder="1"/>
    <xf numFmtId="49" fontId="0" fillId="14" borderId="1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/>
    </xf>
    <xf numFmtId="49" fontId="0" fillId="14" borderId="1" xfId="0" applyNumberFormat="1" applyFill="1" applyBorder="1"/>
    <xf numFmtId="49" fontId="0" fillId="13" borderId="1" xfId="0" applyNumberFormat="1" applyFill="1" applyBorder="1" applyAlignment="1">
      <alignment horizontal="right"/>
    </xf>
    <xf numFmtId="0" fontId="0" fillId="11" borderId="0" xfId="0" applyFill="1"/>
    <xf numFmtId="0" fontId="0" fillId="11" borderId="1" xfId="0" applyFill="1" applyBorder="1"/>
    <xf numFmtId="49" fontId="0" fillId="11" borderId="1" xfId="0" applyNumberFormat="1" applyFill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12" fillId="10" borderId="1" xfId="0" applyNumberFormat="1" applyFont="1" applyFill="1" applyBorder="1"/>
    <xf numFmtId="3" fontId="0" fillId="10" borderId="1" xfId="0" applyNumberFormat="1" applyFill="1" applyBorder="1"/>
    <xf numFmtId="3" fontId="2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12" borderId="0" xfId="0" applyFill="1"/>
    <xf numFmtId="49" fontId="0" fillId="12" borderId="1" xfId="0" applyNumberFormat="1" applyFill="1" applyBorder="1" applyAlignment="1">
      <alignment horizontal="right"/>
    </xf>
    <xf numFmtId="0" fontId="0" fillId="15" borderId="1" xfId="0" applyFill="1" applyBorder="1" applyAlignment="1">
      <alignment horizontal="center"/>
    </xf>
    <xf numFmtId="0" fontId="0" fillId="15" borderId="0" xfId="0" applyFill="1"/>
    <xf numFmtId="0" fontId="0" fillId="15" borderId="1" xfId="0" applyFill="1" applyBorder="1"/>
    <xf numFmtId="49" fontId="0" fillId="15" borderId="1" xfId="0" applyNumberFormat="1" applyFill="1" applyBorder="1" applyAlignment="1">
      <alignment horizontal="right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" xfId="0" applyNumberFormat="1" applyBorder="1"/>
    <xf numFmtId="2" fontId="0" fillId="6" borderId="1" xfId="0" applyNumberForma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10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0" fillId="15" borderId="1" xfId="0" applyNumberFormat="1" applyFill="1" applyBorder="1" applyAlignment="1">
      <alignment horizontal="right"/>
    </xf>
    <xf numFmtId="2" fontId="0" fillId="13" borderId="1" xfId="0" applyNumberFormat="1" applyFill="1" applyBorder="1" applyAlignment="1">
      <alignment horizontal="right"/>
    </xf>
    <xf numFmtId="2" fontId="0" fillId="12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2" fontId="0" fillId="14" borderId="1" xfId="0" applyNumberFormat="1" applyFill="1" applyBorder="1"/>
    <xf numFmtId="2" fontId="2" fillId="2" borderId="1" xfId="0" applyNumberFormat="1" applyFont="1" applyFill="1" applyBorder="1" applyAlignment="1">
      <alignment horizontal="right"/>
    </xf>
    <xf numFmtId="2" fontId="2" fillId="13" borderId="1" xfId="0" applyNumberFormat="1" applyFont="1" applyFill="1" applyBorder="1" applyAlignment="1">
      <alignment horizontal="right"/>
    </xf>
    <xf numFmtId="2" fontId="2" fillId="12" borderId="2" xfId="0" applyNumberFormat="1" applyFont="1" applyFill="1" applyBorder="1" applyAlignment="1">
      <alignment horizontal="right"/>
    </xf>
    <xf numFmtId="2" fontId="2" fillId="11" borderId="2" xfId="0" applyNumberFormat="1" applyFont="1" applyFill="1" applyBorder="1" applyAlignment="1">
      <alignment horizontal="right"/>
    </xf>
    <xf numFmtId="2" fontId="2" fillId="15" borderId="2" xfId="0" applyNumberFormat="1" applyFont="1" applyFill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164" fontId="2" fillId="0" borderId="14" xfId="3" applyFont="1" applyBorder="1" applyAlignment="1">
      <alignment horizontal="right"/>
    </xf>
    <xf numFmtId="165" fontId="0" fillId="5" borderId="1" xfId="0" applyNumberFormat="1" applyFill="1" applyBorder="1"/>
    <xf numFmtId="165" fontId="0" fillId="0" borderId="1" xfId="0" applyNumberFormat="1" applyBorder="1"/>
    <xf numFmtId="165" fontId="0" fillId="2" borderId="1" xfId="0" applyNumberFormat="1" applyFill="1" applyBorder="1"/>
    <xf numFmtId="165" fontId="0" fillId="7" borderId="1" xfId="0" applyNumberFormat="1" applyFill="1" applyBorder="1"/>
    <xf numFmtId="3" fontId="8" fillId="0" borderId="1" xfId="1" applyNumberFormat="1" applyFont="1" applyBorder="1"/>
    <xf numFmtId="3" fontId="8" fillId="0" borderId="24" xfId="2" applyNumberFormat="1" applyFont="1" applyBorder="1"/>
    <xf numFmtId="3" fontId="17" fillId="0" borderId="1" xfId="1" applyNumberFormat="1" applyFont="1" applyBorder="1"/>
    <xf numFmtId="3" fontId="9" fillId="11" borderId="1" xfId="1" applyNumberFormat="1" applyFont="1" applyFill="1" applyBorder="1" applyAlignment="1">
      <alignment vertical="top"/>
    </xf>
    <xf numFmtId="3" fontId="8" fillId="7" borderId="1" xfId="1" applyNumberFormat="1" applyFont="1" applyFill="1" applyBorder="1" applyAlignment="1">
      <alignment vertical="top"/>
    </xf>
    <xf numFmtId="3" fontId="10" fillId="4" borderId="22" xfId="1" applyNumberFormat="1" applyFont="1" applyFill="1" applyBorder="1" applyAlignment="1">
      <alignment vertical="center"/>
    </xf>
    <xf numFmtId="4" fontId="9" fillId="9" borderId="19" xfId="2" applyNumberFormat="1" applyFont="1" applyFill="1" applyBorder="1"/>
    <xf numFmtId="0" fontId="12" fillId="10" borderId="1" xfId="0" applyFont="1" applyFill="1" applyBorder="1"/>
    <xf numFmtId="49" fontId="12" fillId="10" borderId="1" xfId="0" applyNumberFormat="1" applyFont="1" applyFill="1" applyBorder="1" applyAlignment="1">
      <alignment horizontal="right"/>
    </xf>
    <xf numFmtId="2" fontId="0" fillId="10" borderId="1" xfId="0" applyNumberFormat="1" applyFill="1" applyBorder="1" applyAlignment="1">
      <alignment horizontal="right"/>
    </xf>
    <xf numFmtId="2" fontId="0" fillId="12" borderId="1" xfId="0" applyNumberFormat="1" applyFill="1" applyBorder="1"/>
    <xf numFmtId="2" fontId="0" fillId="13" borderId="1" xfId="0" applyNumberFormat="1" applyFill="1" applyBorder="1"/>
    <xf numFmtId="3" fontId="3" fillId="0" borderId="1" xfId="0" applyNumberFormat="1" applyFont="1" applyBorder="1"/>
    <xf numFmtId="164" fontId="2" fillId="0" borderId="0" xfId="3" applyFont="1"/>
    <xf numFmtId="164" fontId="1" fillId="0" borderId="0" xfId="3" applyFont="1" applyAlignment="1">
      <alignment horizontal="center"/>
    </xf>
    <xf numFmtId="164" fontId="1" fillId="0" borderId="0" xfId="3" applyFont="1"/>
    <xf numFmtId="164" fontId="2" fillId="0" borderId="14" xfId="3" applyFont="1" applyBorder="1" applyAlignment="1">
      <alignment horizontal="left"/>
    </xf>
    <xf numFmtId="2" fontId="0" fillId="0" borderId="0" xfId="0" applyNumberFormat="1" applyAlignment="1">
      <alignment horizontal="right"/>
    </xf>
    <xf numFmtId="2" fontId="0" fillId="0" borderId="8" xfId="0" applyNumberFormat="1" applyBorder="1" applyAlignment="1">
      <alignment horizontal="right"/>
    </xf>
    <xf numFmtId="2" fontId="0" fillId="0" borderId="9" xfId="0" applyNumberFormat="1" applyBorder="1" applyAlignment="1">
      <alignment horizontal="right"/>
    </xf>
    <xf numFmtId="2" fontId="0" fillId="14" borderId="1" xfId="0" applyNumberForma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10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13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15" borderId="1" xfId="0" applyFill="1" applyBorder="1" applyAlignment="1">
      <alignment wrapText="1"/>
    </xf>
    <xf numFmtId="0" fontId="0" fillId="13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12" borderId="2" xfId="0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0" fillId="15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8" borderId="6" xfId="0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2" fillId="0" borderId="0" xfId="0" applyFont="1" applyAlignment="1">
      <alignment horizontal="center" wrapText="1"/>
    </xf>
  </cellXfs>
  <cellStyles count="4">
    <cellStyle name="Čiarka" xfId="3" builtinId="3"/>
    <cellStyle name="Normálna" xfId="0" builtinId="0"/>
    <cellStyle name="normálne_Hárok2" xfId="1" xr:uid="{00000000-0005-0000-0000-000002000000}"/>
    <cellStyle name="normálne_Hárok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02"/>
  <sheetViews>
    <sheetView tabSelected="1" zoomScale="110" zoomScaleNormal="110" workbookViewId="0">
      <selection activeCell="G2" sqref="G2"/>
    </sheetView>
  </sheetViews>
  <sheetFormatPr defaultRowHeight="15" x14ac:dyDescent="0.25"/>
  <cols>
    <col min="1" max="1" width="4.28515625" style="12" customWidth="1"/>
    <col min="2" max="2" width="3.5703125" style="12" customWidth="1"/>
    <col min="3" max="3" width="0.85546875" customWidth="1"/>
    <col min="4" max="4" width="5.140625" customWidth="1"/>
    <col min="5" max="5" width="4.5703125" style="6" customWidth="1"/>
    <col min="6" max="6" width="1.7109375" customWidth="1"/>
    <col min="7" max="7" width="22.5703125" style="180" customWidth="1"/>
    <col min="8" max="8" width="15" style="174" customWidth="1"/>
    <col min="9" max="9" width="13.5703125" style="99" customWidth="1"/>
    <col min="10" max="10" width="14.7109375" style="99" customWidth="1"/>
    <col min="11" max="11" width="13.28515625" style="99" customWidth="1"/>
    <col min="12" max="12" width="14.7109375" style="99" customWidth="1"/>
    <col min="13" max="13" width="13.5703125" style="99" customWidth="1"/>
    <col min="14" max="14" width="16.5703125" style="99" customWidth="1"/>
  </cols>
  <sheetData>
    <row r="2" spans="1:14" ht="30" x14ac:dyDescent="0.25">
      <c r="G2" s="179" t="s">
        <v>602</v>
      </c>
    </row>
    <row r="3" spans="1:14" ht="15.75" thickBot="1" x14ac:dyDescent="0.3"/>
    <row r="4" spans="1:14" x14ac:dyDescent="0.25">
      <c r="A4" s="29" t="s">
        <v>0</v>
      </c>
      <c r="B4" s="29" t="s">
        <v>1</v>
      </c>
      <c r="C4" s="31"/>
      <c r="D4" s="29" t="s">
        <v>323</v>
      </c>
      <c r="E4" s="32" t="s">
        <v>323</v>
      </c>
      <c r="G4" s="181" t="s">
        <v>2</v>
      </c>
      <c r="H4" s="175" t="s">
        <v>563</v>
      </c>
      <c r="I4" s="131" t="s">
        <v>573</v>
      </c>
      <c r="J4" s="131" t="s">
        <v>573</v>
      </c>
      <c r="K4" s="131" t="s">
        <v>589</v>
      </c>
      <c r="L4" s="131" t="s">
        <v>589</v>
      </c>
      <c r="M4" s="131" t="s">
        <v>601</v>
      </c>
      <c r="N4" s="131" t="s">
        <v>601</v>
      </c>
    </row>
    <row r="5" spans="1:14" ht="15.75" thickBot="1" x14ac:dyDescent="0.3">
      <c r="A5" s="30"/>
      <c r="B5" s="30"/>
      <c r="C5" s="33"/>
      <c r="D5" s="30">
        <v>1</v>
      </c>
      <c r="E5" s="34" t="s">
        <v>324</v>
      </c>
      <c r="G5" s="182"/>
      <c r="H5" s="176"/>
      <c r="I5" s="132"/>
      <c r="J5" s="132"/>
      <c r="K5" s="132"/>
      <c r="L5" s="132"/>
      <c r="M5" s="132"/>
      <c r="N5" s="132"/>
    </row>
    <row r="6" spans="1:14" ht="30" x14ac:dyDescent="0.25">
      <c r="A6" s="14">
        <v>1</v>
      </c>
      <c r="B6" s="14">
        <v>1</v>
      </c>
      <c r="C6" s="14"/>
      <c r="D6" s="14">
        <v>621</v>
      </c>
      <c r="E6" s="18"/>
      <c r="F6" s="1"/>
      <c r="G6" s="183" t="s">
        <v>326</v>
      </c>
      <c r="H6" s="135">
        <v>120</v>
      </c>
      <c r="I6" s="133">
        <v>0</v>
      </c>
      <c r="J6" s="133">
        <f>I6+H6</f>
        <v>120</v>
      </c>
      <c r="K6" s="133">
        <v>0</v>
      </c>
      <c r="L6" s="133">
        <f>K6+J6</f>
        <v>120</v>
      </c>
      <c r="M6" s="133">
        <v>0</v>
      </c>
      <c r="N6" s="133">
        <f>M6+L6</f>
        <v>120</v>
      </c>
    </row>
    <row r="7" spans="1:14" x14ac:dyDescent="0.25">
      <c r="A7" s="14">
        <v>1</v>
      </c>
      <c r="B7" s="14">
        <v>1</v>
      </c>
      <c r="C7" s="14"/>
      <c r="D7" s="14">
        <v>611</v>
      </c>
      <c r="E7" s="18"/>
      <c r="F7" s="1"/>
      <c r="G7" s="183" t="s">
        <v>468</v>
      </c>
      <c r="H7" s="135">
        <v>0</v>
      </c>
      <c r="I7" s="133">
        <v>0</v>
      </c>
      <c r="J7" s="133">
        <f t="shared" ref="J7:J18" si="0">I7+H7</f>
        <v>0</v>
      </c>
      <c r="K7" s="133">
        <v>0</v>
      </c>
      <c r="L7" s="133">
        <f t="shared" ref="L7:L18" si="1">K7+J7</f>
        <v>0</v>
      </c>
      <c r="M7" s="133">
        <v>195</v>
      </c>
      <c r="N7" s="133">
        <f t="shared" ref="N7:N18" si="2">M7+L7</f>
        <v>195</v>
      </c>
    </row>
    <row r="8" spans="1:14" x14ac:dyDescent="0.25">
      <c r="A8" s="14">
        <v>1</v>
      </c>
      <c r="B8" s="14">
        <v>1</v>
      </c>
      <c r="C8" s="14"/>
      <c r="D8" s="14">
        <v>623</v>
      </c>
      <c r="E8" s="18"/>
      <c r="F8" s="1"/>
      <c r="G8" s="183" t="s">
        <v>389</v>
      </c>
      <c r="H8" s="135">
        <v>85</v>
      </c>
      <c r="I8" s="133">
        <v>0</v>
      </c>
      <c r="J8" s="133">
        <f t="shared" si="0"/>
        <v>85</v>
      </c>
      <c r="K8" s="133">
        <v>0</v>
      </c>
      <c r="L8" s="133">
        <f t="shared" si="1"/>
        <v>85</v>
      </c>
      <c r="M8" s="133">
        <v>0</v>
      </c>
      <c r="N8" s="133">
        <f t="shared" si="2"/>
        <v>85</v>
      </c>
    </row>
    <row r="9" spans="1:14" ht="30" x14ac:dyDescent="0.25">
      <c r="A9" s="14">
        <v>1</v>
      </c>
      <c r="B9" s="14">
        <v>1</v>
      </c>
      <c r="C9" s="14"/>
      <c r="D9" s="14">
        <v>625</v>
      </c>
      <c r="E9" s="18" t="s">
        <v>201</v>
      </c>
      <c r="F9" s="1"/>
      <c r="G9" s="183" t="s">
        <v>390</v>
      </c>
      <c r="H9" s="135">
        <v>17</v>
      </c>
      <c r="I9" s="133">
        <v>0</v>
      </c>
      <c r="J9" s="133">
        <f t="shared" si="0"/>
        <v>17</v>
      </c>
      <c r="K9" s="133">
        <v>0</v>
      </c>
      <c r="L9" s="133">
        <f t="shared" si="1"/>
        <v>17</v>
      </c>
      <c r="M9" s="133">
        <v>0</v>
      </c>
      <c r="N9" s="133">
        <f t="shared" si="2"/>
        <v>17</v>
      </c>
    </row>
    <row r="10" spans="1:14" ht="30" x14ac:dyDescent="0.25">
      <c r="A10" s="14">
        <v>1</v>
      </c>
      <c r="B10" s="14">
        <v>1</v>
      </c>
      <c r="C10" s="14"/>
      <c r="D10" s="14">
        <v>625</v>
      </c>
      <c r="E10" s="18" t="s">
        <v>201</v>
      </c>
      <c r="F10" s="1"/>
      <c r="G10" s="183" t="s">
        <v>327</v>
      </c>
      <c r="H10" s="135">
        <v>305</v>
      </c>
      <c r="I10" s="133">
        <v>0</v>
      </c>
      <c r="J10" s="133">
        <f t="shared" si="0"/>
        <v>305</v>
      </c>
      <c r="K10" s="133">
        <v>0</v>
      </c>
      <c r="L10" s="133">
        <f t="shared" si="1"/>
        <v>305</v>
      </c>
      <c r="M10" s="133">
        <v>0</v>
      </c>
      <c r="N10" s="133">
        <f t="shared" si="2"/>
        <v>305</v>
      </c>
    </row>
    <row r="11" spans="1:14" ht="30" x14ac:dyDescent="0.25">
      <c r="A11" s="14">
        <v>1</v>
      </c>
      <c r="B11" s="14">
        <v>1</v>
      </c>
      <c r="C11" s="14"/>
      <c r="D11" s="14">
        <v>625</v>
      </c>
      <c r="E11" s="18" t="s">
        <v>201</v>
      </c>
      <c r="F11" s="1"/>
      <c r="G11" s="183" t="s">
        <v>327</v>
      </c>
      <c r="H11" s="135">
        <v>47</v>
      </c>
      <c r="I11" s="133">
        <v>0</v>
      </c>
      <c r="J11" s="133">
        <f t="shared" si="0"/>
        <v>47</v>
      </c>
      <c r="K11" s="133">
        <v>0</v>
      </c>
      <c r="L11" s="133">
        <f t="shared" si="1"/>
        <v>47</v>
      </c>
      <c r="M11" s="133">
        <v>0</v>
      </c>
      <c r="N11" s="133">
        <f t="shared" si="2"/>
        <v>47</v>
      </c>
    </row>
    <row r="12" spans="1:14" ht="30" x14ac:dyDescent="0.25">
      <c r="A12" s="14">
        <v>1</v>
      </c>
      <c r="B12" s="14">
        <v>1</v>
      </c>
      <c r="C12" s="14"/>
      <c r="D12" s="14">
        <v>625</v>
      </c>
      <c r="E12" s="18" t="s">
        <v>202</v>
      </c>
      <c r="F12" s="1"/>
      <c r="G12" s="183" t="s">
        <v>328</v>
      </c>
      <c r="H12" s="135">
        <v>70</v>
      </c>
      <c r="I12" s="133">
        <v>0</v>
      </c>
      <c r="J12" s="133">
        <f t="shared" si="0"/>
        <v>70</v>
      </c>
      <c r="K12" s="133">
        <v>0</v>
      </c>
      <c r="L12" s="133">
        <f t="shared" si="1"/>
        <v>70</v>
      </c>
      <c r="M12" s="133">
        <v>0</v>
      </c>
      <c r="N12" s="133">
        <f t="shared" si="2"/>
        <v>70</v>
      </c>
    </row>
    <row r="13" spans="1:14" ht="30" x14ac:dyDescent="0.25">
      <c r="A13" s="14">
        <v>1</v>
      </c>
      <c r="B13" s="14">
        <v>1</v>
      </c>
      <c r="C13" s="14"/>
      <c r="D13" s="14">
        <v>625</v>
      </c>
      <c r="E13" s="18" t="s">
        <v>202</v>
      </c>
      <c r="F13" s="1"/>
      <c r="G13" s="183" t="s">
        <v>328</v>
      </c>
      <c r="H13" s="135">
        <v>9</v>
      </c>
      <c r="I13" s="133">
        <v>0</v>
      </c>
      <c r="J13" s="133">
        <f t="shared" si="0"/>
        <v>9</v>
      </c>
      <c r="K13" s="133">
        <v>0</v>
      </c>
      <c r="L13" s="133">
        <f t="shared" si="1"/>
        <v>9</v>
      </c>
      <c r="M13" s="133">
        <v>0</v>
      </c>
      <c r="N13" s="133">
        <f t="shared" si="2"/>
        <v>9</v>
      </c>
    </row>
    <row r="14" spans="1:14" x14ac:dyDescent="0.25">
      <c r="A14" s="14">
        <v>1</v>
      </c>
      <c r="B14" s="14">
        <v>1</v>
      </c>
      <c r="C14" s="14"/>
      <c r="D14" s="14">
        <v>625</v>
      </c>
      <c r="E14" s="18" t="s">
        <v>203</v>
      </c>
      <c r="F14" s="1"/>
      <c r="G14" s="183" t="s">
        <v>357</v>
      </c>
      <c r="H14" s="135">
        <v>36</v>
      </c>
      <c r="I14" s="133">
        <v>0</v>
      </c>
      <c r="J14" s="133">
        <f t="shared" si="0"/>
        <v>36</v>
      </c>
      <c r="K14" s="133">
        <v>0</v>
      </c>
      <c r="L14" s="133">
        <f t="shared" si="1"/>
        <v>36</v>
      </c>
      <c r="M14" s="133">
        <v>0</v>
      </c>
      <c r="N14" s="133">
        <f t="shared" si="2"/>
        <v>36</v>
      </c>
    </row>
    <row r="15" spans="1:14" x14ac:dyDescent="0.25">
      <c r="A15" s="14">
        <v>1</v>
      </c>
      <c r="B15" s="14">
        <v>1</v>
      </c>
      <c r="C15" s="14"/>
      <c r="D15" s="14">
        <v>625</v>
      </c>
      <c r="E15" s="18" t="s">
        <v>203</v>
      </c>
      <c r="F15" s="1"/>
      <c r="G15" s="183" t="s">
        <v>357</v>
      </c>
      <c r="H15" s="135">
        <v>15</v>
      </c>
      <c r="I15" s="133">
        <v>0</v>
      </c>
      <c r="J15" s="133">
        <f t="shared" si="0"/>
        <v>15</v>
      </c>
      <c r="K15" s="133">
        <v>0</v>
      </c>
      <c r="L15" s="133">
        <f t="shared" si="1"/>
        <v>15</v>
      </c>
      <c r="M15" s="133">
        <v>0</v>
      </c>
      <c r="N15" s="133">
        <f t="shared" si="2"/>
        <v>15</v>
      </c>
    </row>
    <row r="16" spans="1:14" ht="30" x14ac:dyDescent="0.25">
      <c r="A16" s="14">
        <v>1</v>
      </c>
      <c r="B16" s="14">
        <v>1</v>
      </c>
      <c r="C16" s="14"/>
      <c r="D16" s="14">
        <v>625</v>
      </c>
      <c r="E16" s="18" t="s">
        <v>204</v>
      </c>
      <c r="F16" s="1"/>
      <c r="G16" s="183" t="s">
        <v>391</v>
      </c>
      <c r="H16" s="135">
        <v>12</v>
      </c>
      <c r="I16" s="133">
        <v>0</v>
      </c>
      <c r="J16" s="133">
        <f t="shared" si="0"/>
        <v>12</v>
      </c>
      <c r="K16" s="133">
        <v>0</v>
      </c>
      <c r="L16" s="133">
        <f t="shared" si="1"/>
        <v>12</v>
      </c>
      <c r="M16" s="133">
        <v>0</v>
      </c>
      <c r="N16" s="133">
        <f t="shared" si="2"/>
        <v>12</v>
      </c>
    </row>
    <row r="17" spans="1:14" ht="30" x14ac:dyDescent="0.25">
      <c r="A17" s="14">
        <v>1</v>
      </c>
      <c r="B17" s="14">
        <v>1</v>
      </c>
      <c r="C17" s="14"/>
      <c r="D17" s="14">
        <v>625</v>
      </c>
      <c r="E17" s="18" t="s">
        <v>205</v>
      </c>
      <c r="F17" s="1"/>
      <c r="G17" s="183" t="s">
        <v>13</v>
      </c>
      <c r="H17" s="135">
        <v>57</v>
      </c>
      <c r="I17" s="133">
        <v>0</v>
      </c>
      <c r="J17" s="133">
        <f t="shared" si="0"/>
        <v>57</v>
      </c>
      <c r="K17" s="133">
        <v>0</v>
      </c>
      <c r="L17" s="133">
        <f t="shared" si="1"/>
        <v>57</v>
      </c>
      <c r="M17" s="133">
        <v>0</v>
      </c>
      <c r="N17" s="133">
        <f t="shared" si="2"/>
        <v>57</v>
      </c>
    </row>
    <row r="18" spans="1:14" ht="30" x14ac:dyDescent="0.25">
      <c r="A18" s="14">
        <v>1</v>
      </c>
      <c r="B18" s="14">
        <v>1</v>
      </c>
      <c r="C18" s="14"/>
      <c r="D18" s="14">
        <v>625</v>
      </c>
      <c r="E18" s="18" t="s">
        <v>205</v>
      </c>
      <c r="F18" s="1"/>
      <c r="G18" s="183" t="s">
        <v>13</v>
      </c>
      <c r="H18" s="135">
        <v>12</v>
      </c>
      <c r="I18" s="133">
        <v>0</v>
      </c>
      <c r="J18" s="133">
        <f t="shared" si="0"/>
        <v>12</v>
      </c>
      <c r="K18" s="133">
        <v>0</v>
      </c>
      <c r="L18" s="133">
        <f t="shared" si="1"/>
        <v>12</v>
      </c>
      <c r="M18" s="133">
        <v>0</v>
      </c>
      <c r="N18" s="133">
        <f t="shared" si="2"/>
        <v>12</v>
      </c>
    </row>
    <row r="19" spans="1:14" x14ac:dyDescent="0.25">
      <c r="A19" s="35">
        <v>1</v>
      </c>
      <c r="B19" s="35">
        <v>1</v>
      </c>
      <c r="C19" s="35"/>
      <c r="D19" s="35">
        <v>625</v>
      </c>
      <c r="E19" s="36"/>
      <c r="F19" s="37"/>
      <c r="G19" s="184" t="s">
        <v>329</v>
      </c>
      <c r="H19" s="134">
        <f t="shared" ref="H19" si="3">SUM(H6:H18)</f>
        <v>785</v>
      </c>
      <c r="I19" s="134">
        <f t="shared" ref="I19:J19" si="4">SUM(I6:I18)</f>
        <v>0</v>
      </c>
      <c r="J19" s="134">
        <f t="shared" si="4"/>
        <v>785</v>
      </c>
      <c r="K19" s="134">
        <f t="shared" ref="K19:L19" si="5">SUM(K6:K18)</f>
        <v>0</v>
      </c>
      <c r="L19" s="134">
        <f t="shared" si="5"/>
        <v>785</v>
      </c>
      <c r="M19" s="134">
        <f t="shared" ref="M19:N19" si="6">SUM(M6:M18)</f>
        <v>195</v>
      </c>
      <c r="N19" s="134">
        <f t="shared" si="6"/>
        <v>980</v>
      </c>
    </row>
    <row r="20" spans="1:14" x14ac:dyDescent="0.25">
      <c r="A20" s="14">
        <v>1</v>
      </c>
      <c r="B20" s="14">
        <v>1</v>
      </c>
      <c r="C20" s="14"/>
      <c r="D20" s="14">
        <v>632</v>
      </c>
      <c r="E20" s="18" t="s">
        <v>204</v>
      </c>
      <c r="F20" s="1"/>
      <c r="G20" s="183" t="s">
        <v>603</v>
      </c>
      <c r="H20" s="135">
        <v>0</v>
      </c>
      <c r="I20" s="133">
        <v>0</v>
      </c>
      <c r="J20" s="133">
        <f t="shared" ref="J20:J29" si="7">I20+H20</f>
        <v>0</v>
      </c>
      <c r="K20" s="133">
        <v>0</v>
      </c>
      <c r="L20" s="133">
        <f t="shared" ref="L20:L29" si="8">K20+J20</f>
        <v>0</v>
      </c>
      <c r="M20" s="133">
        <v>10</v>
      </c>
      <c r="N20" s="133">
        <f t="shared" ref="N20:N29" si="9">M20+L20</f>
        <v>10</v>
      </c>
    </row>
    <row r="21" spans="1:14" ht="30" x14ac:dyDescent="0.25">
      <c r="A21" s="14">
        <v>1</v>
      </c>
      <c r="B21" s="14">
        <v>1</v>
      </c>
      <c r="C21" s="14"/>
      <c r="D21" s="14">
        <v>632</v>
      </c>
      <c r="E21" s="18" t="s">
        <v>204</v>
      </c>
      <c r="F21" s="1"/>
      <c r="G21" s="183" t="s">
        <v>531</v>
      </c>
      <c r="H21" s="135">
        <v>30</v>
      </c>
      <c r="I21" s="133">
        <v>0</v>
      </c>
      <c r="J21" s="133">
        <f t="shared" ref="J21" si="10">I21+H21</f>
        <v>30</v>
      </c>
      <c r="K21" s="133">
        <v>20</v>
      </c>
      <c r="L21" s="133">
        <f t="shared" ref="L21" si="11">K21+J21</f>
        <v>50</v>
      </c>
      <c r="M21" s="133">
        <v>0</v>
      </c>
      <c r="N21" s="133">
        <f t="shared" ref="N21" si="12">M21+L21</f>
        <v>50</v>
      </c>
    </row>
    <row r="22" spans="1:14" x14ac:dyDescent="0.25">
      <c r="A22" s="14">
        <v>1</v>
      </c>
      <c r="B22" s="14">
        <v>1</v>
      </c>
      <c r="C22" s="14"/>
      <c r="D22" s="14">
        <v>633</v>
      </c>
      <c r="E22" s="18" t="s">
        <v>210</v>
      </c>
      <c r="F22" s="1"/>
      <c r="G22" s="183" t="s">
        <v>508</v>
      </c>
      <c r="H22" s="135">
        <v>15</v>
      </c>
      <c r="I22" s="133">
        <v>25</v>
      </c>
      <c r="J22" s="133">
        <f t="shared" si="7"/>
        <v>40</v>
      </c>
      <c r="K22" s="133">
        <v>35</v>
      </c>
      <c r="L22" s="133">
        <f t="shared" si="8"/>
        <v>75</v>
      </c>
      <c r="M22" s="133">
        <v>0</v>
      </c>
      <c r="N22" s="133">
        <f t="shared" si="9"/>
        <v>75</v>
      </c>
    </row>
    <row r="23" spans="1:14" x14ac:dyDescent="0.25">
      <c r="A23" s="14">
        <v>1</v>
      </c>
      <c r="B23" s="14">
        <v>1</v>
      </c>
      <c r="C23" s="14"/>
      <c r="D23" s="14">
        <v>633</v>
      </c>
      <c r="E23" s="18" t="s">
        <v>208</v>
      </c>
      <c r="F23" s="1"/>
      <c r="G23" s="183" t="s">
        <v>509</v>
      </c>
      <c r="H23" s="135">
        <v>18</v>
      </c>
      <c r="I23" s="133">
        <v>40</v>
      </c>
      <c r="J23" s="133">
        <f t="shared" si="7"/>
        <v>58</v>
      </c>
      <c r="K23" s="133">
        <v>0</v>
      </c>
      <c r="L23" s="133">
        <f t="shared" si="8"/>
        <v>58</v>
      </c>
      <c r="M23" s="133">
        <v>0</v>
      </c>
      <c r="N23" s="133">
        <f t="shared" si="9"/>
        <v>58</v>
      </c>
    </row>
    <row r="24" spans="1:14" x14ac:dyDescent="0.25">
      <c r="A24" s="14">
        <v>1</v>
      </c>
      <c r="B24" s="14">
        <v>1</v>
      </c>
      <c r="C24" s="14"/>
      <c r="D24" s="14">
        <v>634</v>
      </c>
      <c r="E24" s="18" t="s">
        <v>200</v>
      </c>
      <c r="F24" s="1"/>
      <c r="G24" s="183" t="s">
        <v>510</v>
      </c>
      <c r="H24" s="135">
        <v>20</v>
      </c>
      <c r="I24" s="133">
        <v>40</v>
      </c>
      <c r="J24" s="133">
        <f t="shared" si="7"/>
        <v>60</v>
      </c>
      <c r="K24" s="133">
        <v>0</v>
      </c>
      <c r="L24" s="133">
        <f t="shared" si="8"/>
        <v>60</v>
      </c>
      <c r="M24" s="133">
        <v>0</v>
      </c>
      <c r="N24" s="133">
        <f t="shared" si="9"/>
        <v>60</v>
      </c>
    </row>
    <row r="25" spans="1:14" x14ac:dyDescent="0.25">
      <c r="A25" s="14">
        <v>1</v>
      </c>
      <c r="B25" s="14">
        <v>1</v>
      </c>
      <c r="C25" s="14"/>
      <c r="D25" s="14">
        <v>637</v>
      </c>
      <c r="E25" s="18" t="s">
        <v>203</v>
      </c>
      <c r="F25" s="1"/>
      <c r="G25" s="183" t="s">
        <v>556</v>
      </c>
      <c r="H25" s="135">
        <v>20</v>
      </c>
      <c r="I25" s="133">
        <v>0</v>
      </c>
      <c r="J25" s="133">
        <f t="shared" si="7"/>
        <v>20</v>
      </c>
      <c r="K25" s="133">
        <v>0</v>
      </c>
      <c r="L25" s="133">
        <f t="shared" si="8"/>
        <v>20</v>
      </c>
      <c r="M25" s="133">
        <v>0</v>
      </c>
      <c r="N25" s="133">
        <f t="shared" si="9"/>
        <v>20</v>
      </c>
    </row>
    <row r="26" spans="1:14" x14ac:dyDescent="0.25">
      <c r="A26" s="14">
        <v>1</v>
      </c>
      <c r="B26" s="14">
        <v>1</v>
      </c>
      <c r="C26" s="14"/>
      <c r="D26" s="14">
        <v>637</v>
      </c>
      <c r="E26" s="18" t="s">
        <v>212</v>
      </c>
      <c r="F26" s="1"/>
      <c r="G26" s="183" t="s">
        <v>464</v>
      </c>
      <c r="H26" s="135">
        <v>540</v>
      </c>
      <c r="I26" s="133">
        <v>0</v>
      </c>
      <c r="J26" s="133">
        <f t="shared" si="7"/>
        <v>540</v>
      </c>
      <c r="K26" s="133">
        <v>0</v>
      </c>
      <c r="L26" s="133">
        <f t="shared" si="8"/>
        <v>540</v>
      </c>
      <c r="M26" s="133">
        <v>-260</v>
      </c>
      <c r="N26" s="133">
        <f t="shared" si="9"/>
        <v>280</v>
      </c>
    </row>
    <row r="27" spans="1:14" x14ac:dyDescent="0.25">
      <c r="A27" s="79">
        <v>1</v>
      </c>
      <c r="B27" s="79">
        <v>1</v>
      </c>
      <c r="C27" s="79"/>
      <c r="D27" s="79">
        <v>637</v>
      </c>
      <c r="E27" s="80" t="s">
        <v>213</v>
      </c>
      <c r="F27" s="81"/>
      <c r="G27" s="185" t="s">
        <v>511</v>
      </c>
      <c r="H27" s="135">
        <v>116</v>
      </c>
      <c r="I27" s="133">
        <v>184</v>
      </c>
      <c r="J27" s="133">
        <f t="shared" si="7"/>
        <v>300</v>
      </c>
      <c r="K27" s="133">
        <v>100</v>
      </c>
      <c r="L27" s="133">
        <f t="shared" si="8"/>
        <v>400</v>
      </c>
      <c r="M27" s="133">
        <v>0</v>
      </c>
      <c r="N27" s="133">
        <f t="shared" si="9"/>
        <v>400</v>
      </c>
    </row>
    <row r="28" spans="1:14" x14ac:dyDescent="0.25">
      <c r="A28" s="79">
        <v>1</v>
      </c>
      <c r="B28" s="79">
        <v>1</v>
      </c>
      <c r="C28" s="79"/>
      <c r="D28" s="79">
        <v>637</v>
      </c>
      <c r="E28" s="80" t="s">
        <v>216</v>
      </c>
      <c r="F28" s="81"/>
      <c r="G28" s="185" t="s">
        <v>512</v>
      </c>
      <c r="H28" s="135">
        <v>0</v>
      </c>
      <c r="I28" s="133">
        <v>0</v>
      </c>
      <c r="J28" s="133">
        <f t="shared" si="7"/>
        <v>0</v>
      </c>
      <c r="K28" s="133">
        <v>46</v>
      </c>
      <c r="L28" s="133">
        <f t="shared" si="8"/>
        <v>46</v>
      </c>
      <c r="M28" s="133">
        <v>0</v>
      </c>
      <c r="N28" s="133">
        <f t="shared" si="9"/>
        <v>46</v>
      </c>
    </row>
    <row r="29" spans="1:14" x14ac:dyDescent="0.25">
      <c r="A29" s="79">
        <v>1</v>
      </c>
      <c r="B29" s="79">
        <v>1</v>
      </c>
      <c r="C29" s="79"/>
      <c r="D29" s="79">
        <v>637</v>
      </c>
      <c r="E29" s="80" t="s">
        <v>215</v>
      </c>
      <c r="F29" s="81"/>
      <c r="G29" s="185" t="s">
        <v>540</v>
      </c>
      <c r="H29" s="135">
        <v>470</v>
      </c>
      <c r="I29" s="133">
        <v>730</v>
      </c>
      <c r="J29" s="133">
        <f t="shared" si="7"/>
        <v>1200</v>
      </c>
      <c r="K29" s="133">
        <v>700</v>
      </c>
      <c r="L29" s="133">
        <f t="shared" si="8"/>
        <v>1900</v>
      </c>
      <c r="M29" s="133">
        <v>0</v>
      </c>
      <c r="N29" s="133">
        <f t="shared" si="9"/>
        <v>1900</v>
      </c>
    </row>
    <row r="30" spans="1:14" x14ac:dyDescent="0.25">
      <c r="A30" s="35">
        <v>1</v>
      </c>
      <c r="B30" s="35">
        <v>1</v>
      </c>
      <c r="C30" s="35"/>
      <c r="D30" s="35">
        <v>637</v>
      </c>
      <c r="E30" s="36"/>
      <c r="F30" s="37"/>
      <c r="G30" s="184" t="s">
        <v>584</v>
      </c>
      <c r="H30" s="134">
        <f t="shared" ref="H30:N30" si="13">SUM(H20:H29)</f>
        <v>1229</v>
      </c>
      <c r="I30" s="134">
        <f t="shared" si="13"/>
        <v>1019</v>
      </c>
      <c r="J30" s="134">
        <f t="shared" si="13"/>
        <v>2248</v>
      </c>
      <c r="K30" s="134">
        <f t="shared" si="13"/>
        <v>901</v>
      </c>
      <c r="L30" s="134">
        <f t="shared" si="13"/>
        <v>3149</v>
      </c>
      <c r="M30" s="134">
        <f t="shared" si="13"/>
        <v>-250</v>
      </c>
      <c r="N30" s="134">
        <f t="shared" si="13"/>
        <v>2899</v>
      </c>
    </row>
    <row r="31" spans="1:14" s="104" customFormat="1" x14ac:dyDescent="0.25">
      <c r="A31" s="14">
        <v>1</v>
      </c>
      <c r="B31" s="14">
        <v>1</v>
      </c>
      <c r="C31" s="14"/>
      <c r="D31" s="14">
        <v>637</v>
      </c>
      <c r="E31" s="18" t="s">
        <v>330</v>
      </c>
      <c r="F31" s="1"/>
      <c r="G31" s="183" t="s">
        <v>612</v>
      </c>
      <c r="H31" s="135">
        <v>0</v>
      </c>
      <c r="I31" s="133">
        <v>0</v>
      </c>
      <c r="J31" s="133">
        <f t="shared" ref="J31:J34" si="14">I31+H31</f>
        <v>0</v>
      </c>
      <c r="K31" s="133">
        <v>216</v>
      </c>
      <c r="L31" s="133">
        <f t="shared" ref="L31:L34" si="15">K31+J31</f>
        <v>216</v>
      </c>
      <c r="M31" s="133">
        <v>9146</v>
      </c>
      <c r="N31" s="133">
        <f t="shared" ref="N31:N34" si="16">M31+L31</f>
        <v>9362</v>
      </c>
    </row>
    <row r="32" spans="1:14" s="104" customFormat="1" x14ac:dyDescent="0.25">
      <c r="A32" s="79">
        <v>1</v>
      </c>
      <c r="B32" s="79">
        <v>1</v>
      </c>
      <c r="C32" s="79"/>
      <c r="D32" s="79">
        <v>637</v>
      </c>
      <c r="E32" s="80" t="s">
        <v>212</v>
      </c>
      <c r="F32" s="81"/>
      <c r="G32" s="185" t="s">
        <v>448</v>
      </c>
      <c r="H32" s="135">
        <v>0</v>
      </c>
      <c r="I32" s="133">
        <v>0</v>
      </c>
      <c r="J32" s="133">
        <f t="shared" si="14"/>
        <v>0</v>
      </c>
      <c r="K32" s="133">
        <v>0</v>
      </c>
      <c r="L32" s="133">
        <f t="shared" si="15"/>
        <v>0</v>
      </c>
      <c r="M32" s="133">
        <v>0</v>
      </c>
      <c r="N32" s="133">
        <f t="shared" si="16"/>
        <v>0</v>
      </c>
    </row>
    <row r="33" spans="1:14" s="104" customFormat="1" x14ac:dyDescent="0.25">
      <c r="A33" s="79">
        <v>1</v>
      </c>
      <c r="B33" s="79">
        <v>1</v>
      </c>
      <c r="C33" s="79"/>
      <c r="D33" s="79">
        <v>611</v>
      </c>
      <c r="E33" s="80"/>
      <c r="F33" s="81"/>
      <c r="G33" s="185" t="s">
        <v>557</v>
      </c>
      <c r="H33" s="135">
        <v>0</v>
      </c>
      <c r="I33" s="133">
        <v>0</v>
      </c>
      <c r="J33" s="133">
        <f t="shared" si="14"/>
        <v>0</v>
      </c>
      <c r="K33" s="133">
        <v>0</v>
      </c>
      <c r="L33" s="133">
        <f t="shared" si="15"/>
        <v>0</v>
      </c>
      <c r="M33" s="133">
        <v>0</v>
      </c>
      <c r="N33" s="133">
        <f t="shared" si="16"/>
        <v>0</v>
      </c>
    </row>
    <row r="34" spans="1:14" s="104" customFormat="1" x14ac:dyDescent="0.25">
      <c r="A34" s="79">
        <v>1</v>
      </c>
      <c r="B34" s="79">
        <v>1</v>
      </c>
      <c r="C34" s="79"/>
      <c r="D34" s="79">
        <v>637</v>
      </c>
      <c r="E34" s="80" t="s">
        <v>439</v>
      </c>
      <c r="F34" s="81"/>
      <c r="G34" s="185" t="s">
        <v>450</v>
      </c>
      <c r="H34" s="135">
        <v>0</v>
      </c>
      <c r="I34" s="133">
        <v>0</v>
      </c>
      <c r="J34" s="133">
        <f t="shared" si="14"/>
        <v>0</v>
      </c>
      <c r="K34" s="133">
        <v>0</v>
      </c>
      <c r="L34" s="133">
        <f t="shared" si="15"/>
        <v>0</v>
      </c>
      <c r="M34" s="133">
        <v>0</v>
      </c>
      <c r="N34" s="133">
        <f t="shared" si="16"/>
        <v>0</v>
      </c>
    </row>
    <row r="35" spans="1:14" s="104" customFormat="1" x14ac:dyDescent="0.25">
      <c r="A35" s="35">
        <v>1</v>
      </c>
      <c r="B35" s="35">
        <v>1</v>
      </c>
      <c r="C35" s="35"/>
      <c r="D35" s="35">
        <v>637</v>
      </c>
      <c r="E35" s="36"/>
      <c r="F35" s="37"/>
      <c r="G35" s="184" t="s">
        <v>449</v>
      </c>
      <c r="H35" s="134">
        <f t="shared" ref="H35:N35" si="17">SUM(H31:H34)</f>
        <v>0</v>
      </c>
      <c r="I35" s="134">
        <f t="shared" si="17"/>
        <v>0</v>
      </c>
      <c r="J35" s="134">
        <f t="shared" si="17"/>
        <v>0</v>
      </c>
      <c r="K35" s="134">
        <f t="shared" si="17"/>
        <v>216</v>
      </c>
      <c r="L35" s="134">
        <f t="shared" si="17"/>
        <v>216</v>
      </c>
      <c r="M35" s="134">
        <f t="shared" si="17"/>
        <v>9146</v>
      </c>
      <c r="N35" s="134">
        <f t="shared" si="17"/>
        <v>9362</v>
      </c>
    </row>
    <row r="36" spans="1:14" x14ac:dyDescent="0.25">
      <c r="A36" s="14">
        <v>1</v>
      </c>
      <c r="B36" s="14">
        <v>1</v>
      </c>
      <c r="D36" s="1">
        <v>611</v>
      </c>
      <c r="E36" s="7"/>
      <c r="G36" s="186" t="s">
        <v>3</v>
      </c>
      <c r="H36" s="135">
        <v>134000</v>
      </c>
      <c r="I36" s="133">
        <v>0</v>
      </c>
      <c r="J36" s="133">
        <f t="shared" ref="J36:J100" si="18">I36+H36</f>
        <v>134000</v>
      </c>
      <c r="K36" s="133">
        <v>0</v>
      </c>
      <c r="L36" s="133">
        <f t="shared" ref="L36:L100" si="19">K36+J36</f>
        <v>134000</v>
      </c>
      <c r="M36" s="133">
        <v>11000</v>
      </c>
      <c r="N36" s="133">
        <f t="shared" ref="N36:N100" si="20">M36+L36</f>
        <v>145000</v>
      </c>
    </row>
    <row r="37" spans="1:14" x14ac:dyDescent="0.25">
      <c r="A37" s="14">
        <v>1</v>
      </c>
      <c r="B37" s="14">
        <v>1</v>
      </c>
      <c r="D37" s="1">
        <v>611</v>
      </c>
      <c r="E37" s="7"/>
      <c r="G37" s="186" t="s">
        <v>468</v>
      </c>
      <c r="H37" s="135">
        <v>0</v>
      </c>
      <c r="I37" s="133">
        <v>0</v>
      </c>
      <c r="J37" s="133">
        <f t="shared" si="18"/>
        <v>0</v>
      </c>
      <c r="K37" s="133">
        <v>0</v>
      </c>
      <c r="L37" s="133">
        <f t="shared" si="19"/>
        <v>0</v>
      </c>
      <c r="M37" s="133">
        <v>0</v>
      </c>
      <c r="N37" s="133">
        <f t="shared" si="20"/>
        <v>0</v>
      </c>
    </row>
    <row r="38" spans="1:14" x14ac:dyDescent="0.25">
      <c r="A38" s="14">
        <v>1</v>
      </c>
      <c r="B38" s="14">
        <v>1</v>
      </c>
      <c r="D38" s="1">
        <v>625</v>
      </c>
      <c r="E38" s="7"/>
      <c r="G38" s="186" t="s">
        <v>469</v>
      </c>
      <c r="H38" s="135">
        <v>0</v>
      </c>
      <c r="I38" s="133">
        <v>0</v>
      </c>
      <c r="J38" s="133">
        <f t="shared" si="18"/>
        <v>0</v>
      </c>
      <c r="K38" s="133">
        <v>0</v>
      </c>
      <c r="L38" s="133">
        <f t="shared" si="19"/>
        <v>0</v>
      </c>
      <c r="M38" s="133">
        <v>0</v>
      </c>
      <c r="N38" s="133">
        <f t="shared" si="20"/>
        <v>0</v>
      </c>
    </row>
    <row r="39" spans="1:14" x14ac:dyDescent="0.25">
      <c r="A39" s="14">
        <v>1</v>
      </c>
      <c r="B39" s="14">
        <v>1</v>
      </c>
      <c r="D39" s="1">
        <v>612</v>
      </c>
      <c r="E39" s="7" t="s">
        <v>200</v>
      </c>
      <c r="G39" s="186" t="s">
        <v>4</v>
      </c>
      <c r="H39" s="135">
        <v>35000</v>
      </c>
      <c r="I39" s="133">
        <v>0</v>
      </c>
      <c r="J39" s="133">
        <f t="shared" si="18"/>
        <v>35000</v>
      </c>
      <c r="K39" s="133">
        <v>0</v>
      </c>
      <c r="L39" s="133">
        <f t="shared" si="19"/>
        <v>35000</v>
      </c>
      <c r="M39" s="133">
        <v>6400</v>
      </c>
      <c r="N39" s="133">
        <f t="shared" si="20"/>
        <v>41400</v>
      </c>
    </row>
    <row r="40" spans="1:14" ht="30" x14ac:dyDescent="0.25">
      <c r="A40" s="14">
        <v>1</v>
      </c>
      <c r="B40" s="14">
        <v>1</v>
      </c>
      <c r="D40" s="1">
        <v>614</v>
      </c>
      <c r="E40" s="7"/>
      <c r="G40" s="186" t="s">
        <v>5</v>
      </c>
      <c r="H40" s="135">
        <v>17000</v>
      </c>
      <c r="I40" s="133">
        <v>0</v>
      </c>
      <c r="J40" s="133">
        <f t="shared" si="18"/>
        <v>17000</v>
      </c>
      <c r="K40" s="133">
        <v>0</v>
      </c>
      <c r="L40" s="133">
        <f t="shared" si="19"/>
        <v>17000</v>
      </c>
      <c r="M40" s="133">
        <v>500</v>
      </c>
      <c r="N40" s="133">
        <f t="shared" si="20"/>
        <v>17500</v>
      </c>
    </row>
    <row r="41" spans="1:14" ht="30" x14ac:dyDescent="0.25">
      <c r="A41" s="14">
        <v>1</v>
      </c>
      <c r="B41" s="14">
        <v>1</v>
      </c>
      <c r="D41" s="1">
        <v>621</v>
      </c>
      <c r="E41" s="7"/>
      <c r="G41" s="186" t="s">
        <v>6</v>
      </c>
      <c r="H41" s="135">
        <v>11386</v>
      </c>
      <c r="I41" s="133">
        <v>0</v>
      </c>
      <c r="J41" s="133">
        <f t="shared" si="18"/>
        <v>11386</v>
      </c>
      <c r="K41" s="133">
        <v>0</v>
      </c>
      <c r="L41" s="133">
        <f t="shared" si="19"/>
        <v>11386</v>
      </c>
      <c r="M41" s="133">
        <v>0</v>
      </c>
      <c r="N41" s="133">
        <f t="shared" si="20"/>
        <v>11386</v>
      </c>
    </row>
    <row r="42" spans="1:14" x14ac:dyDescent="0.25">
      <c r="A42" s="14">
        <v>1</v>
      </c>
      <c r="B42" s="14">
        <v>1</v>
      </c>
      <c r="D42" s="1">
        <v>623</v>
      </c>
      <c r="E42" s="7"/>
      <c r="G42" s="186" t="s">
        <v>7</v>
      </c>
      <c r="H42" s="135">
        <v>5800</v>
      </c>
      <c r="I42" s="133">
        <v>0</v>
      </c>
      <c r="J42" s="133">
        <f t="shared" si="18"/>
        <v>5800</v>
      </c>
      <c r="K42" s="133">
        <v>900</v>
      </c>
      <c r="L42" s="133">
        <f t="shared" si="19"/>
        <v>6700</v>
      </c>
      <c r="M42" s="133">
        <v>3400</v>
      </c>
      <c r="N42" s="133">
        <f t="shared" si="20"/>
        <v>10100</v>
      </c>
    </row>
    <row r="43" spans="1:14" ht="30" x14ac:dyDescent="0.25">
      <c r="A43" s="14">
        <v>1</v>
      </c>
      <c r="B43" s="14">
        <v>1</v>
      </c>
      <c r="D43" s="1">
        <v>625</v>
      </c>
      <c r="E43" s="7" t="s">
        <v>200</v>
      </c>
      <c r="G43" s="186" t="s">
        <v>8</v>
      </c>
      <c r="H43" s="135">
        <v>2420</v>
      </c>
      <c r="I43" s="133">
        <v>0</v>
      </c>
      <c r="J43" s="133">
        <f t="shared" si="18"/>
        <v>2420</v>
      </c>
      <c r="K43" s="133">
        <v>0</v>
      </c>
      <c r="L43" s="133">
        <f t="shared" si="19"/>
        <v>2420</v>
      </c>
      <c r="M43" s="133">
        <v>0</v>
      </c>
      <c r="N43" s="133">
        <f t="shared" si="20"/>
        <v>2420</v>
      </c>
    </row>
    <row r="44" spans="1:14" ht="30" x14ac:dyDescent="0.25">
      <c r="A44" s="14">
        <v>1</v>
      </c>
      <c r="B44" s="14">
        <v>1</v>
      </c>
      <c r="D44" s="1">
        <v>625</v>
      </c>
      <c r="E44" s="7" t="s">
        <v>201</v>
      </c>
      <c r="G44" s="186" t="s">
        <v>9</v>
      </c>
      <c r="H44" s="135">
        <v>24200</v>
      </c>
      <c r="I44" s="133">
        <v>0</v>
      </c>
      <c r="J44" s="133">
        <f t="shared" si="18"/>
        <v>24200</v>
      </c>
      <c r="K44" s="133">
        <v>0</v>
      </c>
      <c r="L44" s="133">
        <f t="shared" si="19"/>
        <v>24200</v>
      </c>
      <c r="M44" s="133">
        <v>5600</v>
      </c>
      <c r="N44" s="133">
        <f t="shared" si="20"/>
        <v>29800</v>
      </c>
    </row>
    <row r="45" spans="1:14" x14ac:dyDescent="0.25">
      <c r="A45" s="14">
        <v>1</v>
      </c>
      <c r="B45" s="14">
        <v>1</v>
      </c>
      <c r="D45" s="1">
        <v>625</v>
      </c>
      <c r="E45" s="7" t="s">
        <v>202</v>
      </c>
      <c r="G45" s="186" t="s">
        <v>10</v>
      </c>
      <c r="H45" s="135">
        <v>1400</v>
      </c>
      <c r="I45" s="133">
        <v>0</v>
      </c>
      <c r="J45" s="133">
        <f t="shared" si="18"/>
        <v>1400</v>
      </c>
      <c r="K45" s="133">
        <v>0</v>
      </c>
      <c r="L45" s="133">
        <f t="shared" si="19"/>
        <v>1400</v>
      </c>
      <c r="M45" s="133">
        <v>0</v>
      </c>
      <c r="N45" s="133">
        <f t="shared" si="20"/>
        <v>1400</v>
      </c>
    </row>
    <row r="46" spans="1:14" x14ac:dyDescent="0.25">
      <c r="A46" s="14">
        <v>1</v>
      </c>
      <c r="B46" s="14">
        <v>1</v>
      </c>
      <c r="D46" s="1">
        <v>625</v>
      </c>
      <c r="E46" s="7" t="s">
        <v>203</v>
      </c>
      <c r="G46" s="186" t="s">
        <v>11</v>
      </c>
      <c r="H46" s="135">
        <v>5190</v>
      </c>
      <c r="I46" s="133">
        <v>0</v>
      </c>
      <c r="J46" s="133">
        <f t="shared" si="18"/>
        <v>5190</v>
      </c>
      <c r="K46" s="133">
        <v>0</v>
      </c>
      <c r="L46" s="133">
        <f t="shared" si="19"/>
        <v>5190</v>
      </c>
      <c r="M46" s="133">
        <v>1000</v>
      </c>
      <c r="N46" s="133">
        <f t="shared" si="20"/>
        <v>6190</v>
      </c>
    </row>
    <row r="47" spans="1:14" ht="30" x14ac:dyDescent="0.25">
      <c r="A47" s="14">
        <v>1</v>
      </c>
      <c r="B47" s="14">
        <v>1</v>
      </c>
      <c r="D47" s="1">
        <v>625</v>
      </c>
      <c r="E47" s="7" t="s">
        <v>204</v>
      </c>
      <c r="G47" s="186" t="s">
        <v>12</v>
      </c>
      <c r="H47" s="135">
        <v>1728</v>
      </c>
      <c r="I47" s="133">
        <v>0</v>
      </c>
      <c r="J47" s="133">
        <f t="shared" si="18"/>
        <v>1728</v>
      </c>
      <c r="K47" s="133">
        <v>0</v>
      </c>
      <c r="L47" s="133">
        <f t="shared" si="19"/>
        <v>1728</v>
      </c>
      <c r="M47" s="133">
        <v>200</v>
      </c>
      <c r="N47" s="133">
        <f t="shared" si="20"/>
        <v>1928</v>
      </c>
    </row>
    <row r="48" spans="1:14" ht="30" x14ac:dyDescent="0.25">
      <c r="A48" s="14">
        <v>1</v>
      </c>
      <c r="B48" s="14">
        <v>1</v>
      </c>
      <c r="D48" s="1">
        <v>625</v>
      </c>
      <c r="E48" s="7" t="s">
        <v>205</v>
      </c>
      <c r="G48" s="186" t="s">
        <v>13</v>
      </c>
      <c r="H48" s="135">
        <v>8210</v>
      </c>
      <c r="I48" s="133">
        <v>0</v>
      </c>
      <c r="J48" s="133">
        <f t="shared" si="18"/>
        <v>8210</v>
      </c>
      <c r="K48" s="133">
        <v>0</v>
      </c>
      <c r="L48" s="133">
        <f t="shared" si="19"/>
        <v>8210</v>
      </c>
      <c r="M48" s="133">
        <v>2000</v>
      </c>
      <c r="N48" s="133">
        <f t="shared" si="20"/>
        <v>10210</v>
      </c>
    </row>
    <row r="49" spans="1:14" ht="30" x14ac:dyDescent="0.25">
      <c r="A49" s="14">
        <v>1</v>
      </c>
      <c r="B49" s="14">
        <v>1</v>
      </c>
      <c r="D49" s="1">
        <v>627</v>
      </c>
      <c r="E49" s="7"/>
      <c r="G49" s="186" t="s">
        <v>366</v>
      </c>
      <c r="H49" s="135">
        <v>2605</v>
      </c>
      <c r="I49" s="133">
        <v>0</v>
      </c>
      <c r="J49" s="133">
        <f t="shared" si="18"/>
        <v>2605</v>
      </c>
      <c r="K49" s="133">
        <v>0</v>
      </c>
      <c r="L49" s="133">
        <f t="shared" si="19"/>
        <v>2605</v>
      </c>
      <c r="M49" s="133">
        <v>900</v>
      </c>
      <c r="N49" s="133">
        <f t="shared" si="20"/>
        <v>3505</v>
      </c>
    </row>
    <row r="50" spans="1:14" ht="30" x14ac:dyDescent="0.25">
      <c r="A50" s="14">
        <v>1</v>
      </c>
      <c r="B50" s="14">
        <v>1</v>
      </c>
      <c r="D50" s="1">
        <v>631</v>
      </c>
      <c r="E50" s="7" t="s">
        <v>200</v>
      </c>
      <c r="G50" s="186" t="s">
        <v>14</v>
      </c>
      <c r="H50" s="135">
        <v>500</v>
      </c>
      <c r="I50" s="133">
        <v>0</v>
      </c>
      <c r="J50" s="133">
        <f t="shared" si="18"/>
        <v>500</v>
      </c>
      <c r="K50" s="133">
        <v>0</v>
      </c>
      <c r="L50" s="133">
        <f t="shared" si="19"/>
        <v>500</v>
      </c>
      <c r="M50" s="133">
        <v>0</v>
      </c>
      <c r="N50" s="133">
        <f t="shared" si="20"/>
        <v>500</v>
      </c>
    </row>
    <row r="51" spans="1:14" ht="30" x14ac:dyDescent="0.25">
      <c r="A51" s="14">
        <v>1</v>
      </c>
      <c r="B51" s="14">
        <v>1</v>
      </c>
      <c r="D51" s="1">
        <v>631</v>
      </c>
      <c r="E51" s="7" t="s">
        <v>200</v>
      </c>
      <c r="G51" s="186" t="s">
        <v>421</v>
      </c>
      <c r="H51" s="135">
        <v>0</v>
      </c>
      <c r="I51" s="133">
        <v>0</v>
      </c>
      <c r="J51" s="133">
        <f t="shared" si="18"/>
        <v>0</v>
      </c>
      <c r="K51" s="133">
        <v>0</v>
      </c>
      <c r="L51" s="133">
        <f t="shared" si="19"/>
        <v>0</v>
      </c>
      <c r="M51" s="133">
        <v>0</v>
      </c>
      <c r="N51" s="133">
        <f t="shared" si="20"/>
        <v>0</v>
      </c>
    </row>
    <row r="52" spans="1:14" x14ac:dyDescent="0.25">
      <c r="A52" s="14">
        <v>1</v>
      </c>
      <c r="B52" s="14">
        <v>1</v>
      </c>
      <c r="D52" s="1">
        <v>632</v>
      </c>
      <c r="E52" s="7" t="s">
        <v>201</v>
      </c>
      <c r="G52" s="186" t="s">
        <v>15</v>
      </c>
      <c r="H52" s="135">
        <v>400</v>
      </c>
      <c r="I52" s="133">
        <v>0</v>
      </c>
      <c r="J52" s="133">
        <f t="shared" si="18"/>
        <v>400</v>
      </c>
      <c r="K52" s="133">
        <v>0</v>
      </c>
      <c r="L52" s="133">
        <f t="shared" si="19"/>
        <v>400</v>
      </c>
      <c r="M52" s="133">
        <v>0</v>
      </c>
      <c r="N52" s="133">
        <f t="shared" si="20"/>
        <v>400</v>
      </c>
    </row>
    <row r="53" spans="1:14" ht="30" x14ac:dyDescent="0.25">
      <c r="A53" s="14">
        <v>1</v>
      </c>
      <c r="B53" s="14">
        <v>1</v>
      </c>
      <c r="D53" s="1">
        <v>633</v>
      </c>
      <c r="E53" s="7" t="s">
        <v>200</v>
      </c>
      <c r="G53" s="186" t="s">
        <v>16</v>
      </c>
      <c r="H53" s="135">
        <v>100</v>
      </c>
      <c r="I53" s="133">
        <v>0</v>
      </c>
      <c r="J53" s="133">
        <f t="shared" si="18"/>
        <v>100</v>
      </c>
      <c r="K53" s="133">
        <v>0</v>
      </c>
      <c r="L53" s="133">
        <f t="shared" si="19"/>
        <v>100</v>
      </c>
      <c r="M53" s="133">
        <v>0</v>
      </c>
      <c r="N53" s="133">
        <f t="shared" si="20"/>
        <v>100</v>
      </c>
    </row>
    <row r="54" spans="1:14" ht="30" x14ac:dyDescent="0.25">
      <c r="A54" s="14">
        <v>1</v>
      </c>
      <c r="B54" s="14">
        <v>1</v>
      </c>
      <c r="D54" s="1">
        <v>633</v>
      </c>
      <c r="E54" s="7" t="s">
        <v>201</v>
      </c>
      <c r="G54" s="186" t="s">
        <v>17</v>
      </c>
      <c r="H54" s="135">
        <v>452</v>
      </c>
      <c r="I54" s="133">
        <v>0</v>
      </c>
      <c r="J54" s="133">
        <f t="shared" si="18"/>
        <v>452</v>
      </c>
      <c r="K54" s="133">
        <v>0</v>
      </c>
      <c r="L54" s="133">
        <f t="shared" si="19"/>
        <v>452</v>
      </c>
      <c r="M54" s="133">
        <v>-452</v>
      </c>
      <c r="N54" s="133">
        <f t="shared" si="20"/>
        <v>0</v>
      </c>
    </row>
    <row r="55" spans="1:14" x14ac:dyDescent="0.25">
      <c r="A55" s="14">
        <v>1</v>
      </c>
      <c r="B55" s="14">
        <v>1</v>
      </c>
      <c r="D55" s="1">
        <v>633</v>
      </c>
      <c r="E55" s="7" t="s">
        <v>210</v>
      </c>
      <c r="G55" s="186" t="s">
        <v>440</v>
      </c>
      <c r="H55" s="135">
        <v>0</v>
      </c>
      <c r="I55" s="133">
        <v>0</v>
      </c>
      <c r="J55" s="133">
        <f t="shared" si="18"/>
        <v>0</v>
      </c>
      <c r="K55" s="133">
        <v>0</v>
      </c>
      <c r="L55" s="133">
        <f t="shared" si="19"/>
        <v>0</v>
      </c>
      <c r="M55" s="133">
        <v>0</v>
      </c>
      <c r="N55" s="133">
        <f t="shared" si="20"/>
        <v>0</v>
      </c>
    </row>
    <row r="56" spans="1:14" x14ac:dyDescent="0.25">
      <c r="A56" s="14">
        <v>1</v>
      </c>
      <c r="B56" s="14">
        <v>1</v>
      </c>
      <c r="D56" s="1">
        <v>633</v>
      </c>
      <c r="E56" s="7" t="s">
        <v>206</v>
      </c>
      <c r="G56" s="186" t="s">
        <v>18</v>
      </c>
      <c r="H56" s="135">
        <v>700</v>
      </c>
      <c r="I56" s="133">
        <v>0</v>
      </c>
      <c r="J56" s="133">
        <f t="shared" si="18"/>
        <v>700</v>
      </c>
      <c r="K56" s="133">
        <v>-300</v>
      </c>
      <c r="L56" s="133">
        <f t="shared" si="19"/>
        <v>400</v>
      </c>
      <c r="M56" s="133">
        <v>0</v>
      </c>
      <c r="N56" s="133">
        <f t="shared" si="20"/>
        <v>400</v>
      </c>
    </row>
    <row r="57" spans="1:14" x14ac:dyDescent="0.25">
      <c r="A57" s="14">
        <v>1</v>
      </c>
      <c r="B57" s="14">
        <v>1</v>
      </c>
      <c r="D57" s="1">
        <v>633</v>
      </c>
      <c r="E57" s="7" t="s">
        <v>207</v>
      </c>
      <c r="G57" s="186" t="s">
        <v>19</v>
      </c>
      <c r="H57" s="135">
        <v>200</v>
      </c>
      <c r="I57" s="133">
        <v>0</v>
      </c>
      <c r="J57" s="133">
        <f t="shared" si="18"/>
        <v>200</v>
      </c>
      <c r="K57" s="133">
        <v>0</v>
      </c>
      <c r="L57" s="133">
        <f t="shared" si="19"/>
        <v>200</v>
      </c>
      <c r="M57" s="133">
        <v>-200</v>
      </c>
      <c r="N57" s="133">
        <f t="shared" si="20"/>
        <v>0</v>
      </c>
    </row>
    <row r="58" spans="1:14" x14ac:dyDescent="0.25">
      <c r="A58" s="14">
        <v>1</v>
      </c>
      <c r="B58" s="14">
        <v>1</v>
      </c>
      <c r="D58" s="1">
        <v>633</v>
      </c>
      <c r="E58" s="7" t="s">
        <v>208</v>
      </c>
      <c r="G58" s="186" t="s">
        <v>209</v>
      </c>
      <c r="H58" s="135">
        <v>3500</v>
      </c>
      <c r="I58" s="133">
        <v>0</v>
      </c>
      <c r="J58" s="133">
        <f t="shared" si="18"/>
        <v>3500</v>
      </c>
      <c r="K58" s="133">
        <v>0</v>
      </c>
      <c r="L58" s="133">
        <f t="shared" si="19"/>
        <v>3500</v>
      </c>
      <c r="M58" s="133">
        <v>-1000</v>
      </c>
      <c r="N58" s="133">
        <f t="shared" si="20"/>
        <v>2500</v>
      </c>
    </row>
    <row r="59" spans="1:14" x14ac:dyDescent="0.25">
      <c r="A59" s="14">
        <v>1</v>
      </c>
      <c r="B59" s="14">
        <v>1</v>
      </c>
      <c r="D59" s="1">
        <v>633</v>
      </c>
      <c r="E59" s="7" t="s">
        <v>208</v>
      </c>
      <c r="G59" s="186" t="s">
        <v>443</v>
      </c>
      <c r="H59" s="135">
        <v>0</v>
      </c>
      <c r="I59" s="133">
        <v>0</v>
      </c>
      <c r="J59" s="133">
        <f t="shared" si="18"/>
        <v>0</v>
      </c>
      <c r="K59" s="133">
        <v>0</v>
      </c>
      <c r="L59" s="133">
        <f t="shared" si="19"/>
        <v>0</v>
      </c>
      <c r="M59" s="133">
        <v>0</v>
      </c>
      <c r="N59" s="133">
        <f t="shared" si="20"/>
        <v>0</v>
      </c>
    </row>
    <row r="60" spans="1:14" ht="30" x14ac:dyDescent="0.25">
      <c r="A60" s="14">
        <v>1</v>
      </c>
      <c r="B60" s="14">
        <v>1</v>
      </c>
      <c r="D60" s="1">
        <v>635</v>
      </c>
      <c r="E60" s="7" t="s">
        <v>200</v>
      </c>
      <c r="G60" s="186" t="s">
        <v>358</v>
      </c>
      <c r="H60" s="135">
        <v>300</v>
      </c>
      <c r="I60" s="133">
        <v>0</v>
      </c>
      <c r="J60" s="133">
        <f t="shared" si="18"/>
        <v>300</v>
      </c>
      <c r="K60" s="133">
        <v>0</v>
      </c>
      <c r="L60" s="133">
        <f t="shared" si="19"/>
        <v>300</v>
      </c>
      <c r="M60" s="133">
        <v>0</v>
      </c>
      <c r="N60" s="133">
        <f t="shared" si="20"/>
        <v>300</v>
      </c>
    </row>
    <row r="61" spans="1:14" ht="30" x14ac:dyDescent="0.25">
      <c r="A61" s="14">
        <v>1</v>
      </c>
      <c r="B61" s="14">
        <v>1</v>
      </c>
      <c r="D61" s="1">
        <v>635</v>
      </c>
      <c r="E61" s="7" t="s">
        <v>201</v>
      </c>
      <c r="G61" s="186" t="s">
        <v>20</v>
      </c>
      <c r="H61" s="135">
        <v>500</v>
      </c>
      <c r="I61" s="133">
        <v>500</v>
      </c>
      <c r="J61" s="133">
        <f t="shared" si="18"/>
        <v>1000</v>
      </c>
      <c r="K61" s="133">
        <v>1100</v>
      </c>
      <c r="L61" s="133">
        <f t="shared" si="19"/>
        <v>2100</v>
      </c>
      <c r="M61" s="133">
        <v>200</v>
      </c>
      <c r="N61" s="133">
        <f t="shared" si="20"/>
        <v>2300</v>
      </c>
    </row>
    <row r="62" spans="1:14" ht="30" x14ac:dyDescent="0.25">
      <c r="A62" s="14">
        <v>1</v>
      </c>
      <c r="B62" s="14">
        <v>1</v>
      </c>
      <c r="D62" s="1">
        <v>635</v>
      </c>
      <c r="E62" s="7" t="s">
        <v>203</v>
      </c>
      <c r="G62" s="186" t="s">
        <v>21</v>
      </c>
      <c r="H62" s="135">
        <v>0</v>
      </c>
      <c r="I62" s="133">
        <v>0</v>
      </c>
      <c r="J62" s="133">
        <f t="shared" si="18"/>
        <v>0</v>
      </c>
      <c r="K62" s="133">
        <v>0</v>
      </c>
      <c r="L62" s="133">
        <f t="shared" si="19"/>
        <v>0</v>
      </c>
      <c r="M62" s="133">
        <v>0</v>
      </c>
      <c r="N62" s="133">
        <f t="shared" si="20"/>
        <v>0</v>
      </c>
    </row>
    <row r="63" spans="1:14" ht="30" x14ac:dyDescent="0.25">
      <c r="A63" s="14">
        <v>1</v>
      </c>
      <c r="B63" s="14">
        <v>1</v>
      </c>
      <c r="D63" s="1">
        <v>635</v>
      </c>
      <c r="E63" s="7" t="s">
        <v>204</v>
      </c>
      <c r="G63" s="186" t="s">
        <v>22</v>
      </c>
      <c r="H63" s="135">
        <v>1500</v>
      </c>
      <c r="I63" s="133">
        <v>3800</v>
      </c>
      <c r="J63" s="133">
        <f t="shared" si="18"/>
        <v>5300</v>
      </c>
      <c r="K63" s="133">
        <v>0</v>
      </c>
      <c r="L63" s="133">
        <f t="shared" si="19"/>
        <v>5300</v>
      </c>
      <c r="M63" s="133">
        <v>0</v>
      </c>
      <c r="N63" s="133">
        <f t="shared" si="20"/>
        <v>5300</v>
      </c>
    </row>
    <row r="64" spans="1:14" ht="30" x14ac:dyDescent="0.25">
      <c r="A64" s="14">
        <v>1</v>
      </c>
      <c r="B64" s="14">
        <v>1</v>
      </c>
      <c r="D64" s="1">
        <v>635</v>
      </c>
      <c r="E64" s="7" t="s">
        <v>210</v>
      </c>
      <c r="G64" s="186" t="s">
        <v>23</v>
      </c>
      <c r="H64" s="135">
        <v>100</v>
      </c>
      <c r="I64" s="133">
        <v>0</v>
      </c>
      <c r="J64" s="133">
        <f t="shared" si="18"/>
        <v>100</v>
      </c>
      <c r="K64" s="133">
        <v>0</v>
      </c>
      <c r="L64" s="133">
        <f t="shared" si="19"/>
        <v>100</v>
      </c>
      <c r="M64" s="133">
        <v>0</v>
      </c>
      <c r="N64" s="133">
        <f t="shared" si="20"/>
        <v>100</v>
      </c>
    </row>
    <row r="65" spans="1:14" ht="30" x14ac:dyDescent="0.25">
      <c r="A65" s="14">
        <v>1</v>
      </c>
      <c r="B65" s="14">
        <v>1</v>
      </c>
      <c r="D65" s="1">
        <v>635</v>
      </c>
      <c r="E65" s="7" t="s">
        <v>206</v>
      </c>
      <c r="G65" s="186" t="s">
        <v>451</v>
      </c>
      <c r="H65" s="135">
        <v>1500</v>
      </c>
      <c r="I65" s="133">
        <v>0</v>
      </c>
      <c r="J65" s="133">
        <f t="shared" si="18"/>
        <v>1500</v>
      </c>
      <c r="K65" s="133">
        <v>400</v>
      </c>
      <c r="L65" s="133">
        <f t="shared" si="19"/>
        <v>1900</v>
      </c>
      <c r="M65" s="133">
        <v>1450</v>
      </c>
      <c r="N65" s="133">
        <f t="shared" si="20"/>
        <v>3350</v>
      </c>
    </row>
    <row r="66" spans="1:14" x14ac:dyDescent="0.25">
      <c r="A66" s="14">
        <v>1</v>
      </c>
      <c r="B66" s="14">
        <v>1</v>
      </c>
      <c r="D66" s="1">
        <v>636</v>
      </c>
      <c r="E66" s="7" t="s">
        <v>200</v>
      </c>
      <c r="G66" s="186" t="s">
        <v>24</v>
      </c>
      <c r="H66" s="135">
        <v>200</v>
      </c>
      <c r="I66" s="133">
        <v>0</v>
      </c>
      <c r="J66" s="133">
        <f t="shared" si="18"/>
        <v>200</v>
      </c>
      <c r="K66" s="133">
        <v>0</v>
      </c>
      <c r="L66" s="133">
        <f t="shared" si="19"/>
        <v>200</v>
      </c>
      <c r="M66" s="133">
        <v>0</v>
      </c>
      <c r="N66" s="133">
        <f t="shared" si="20"/>
        <v>200</v>
      </c>
    </row>
    <row r="67" spans="1:14" ht="30" x14ac:dyDescent="0.25">
      <c r="A67" s="14">
        <v>1</v>
      </c>
      <c r="B67" s="14">
        <v>1</v>
      </c>
      <c r="D67" s="1">
        <v>637</v>
      </c>
      <c r="E67" s="7" t="s">
        <v>200</v>
      </c>
      <c r="G67" s="186" t="s">
        <v>25</v>
      </c>
      <c r="H67" s="135">
        <v>2000</v>
      </c>
      <c r="I67" s="133">
        <v>0</v>
      </c>
      <c r="J67" s="133">
        <f t="shared" si="18"/>
        <v>2000</v>
      </c>
      <c r="K67" s="133">
        <v>200</v>
      </c>
      <c r="L67" s="133">
        <f t="shared" si="19"/>
        <v>2200</v>
      </c>
      <c r="M67" s="133">
        <v>0</v>
      </c>
      <c r="N67" s="133">
        <f t="shared" si="20"/>
        <v>2200</v>
      </c>
    </row>
    <row r="68" spans="1:14" x14ac:dyDescent="0.25">
      <c r="A68" s="14">
        <v>1</v>
      </c>
      <c r="B68" s="14">
        <v>1</v>
      </c>
      <c r="D68" s="1">
        <v>637</v>
      </c>
      <c r="E68" s="7" t="s">
        <v>201</v>
      </c>
      <c r="G68" s="186" t="s">
        <v>26</v>
      </c>
      <c r="H68" s="135">
        <v>100</v>
      </c>
      <c r="I68" s="133">
        <v>0</v>
      </c>
      <c r="J68" s="133">
        <f t="shared" si="18"/>
        <v>100</v>
      </c>
      <c r="K68" s="133">
        <v>0</v>
      </c>
      <c r="L68" s="133">
        <f t="shared" si="19"/>
        <v>100</v>
      </c>
      <c r="M68" s="133">
        <v>1475</v>
      </c>
      <c r="N68" s="133">
        <f t="shared" si="20"/>
        <v>1575</v>
      </c>
    </row>
    <row r="69" spans="1:14" ht="30" x14ac:dyDescent="0.25">
      <c r="A69" s="14">
        <v>1</v>
      </c>
      <c r="B69" s="14">
        <v>1</v>
      </c>
      <c r="D69" s="1">
        <v>637</v>
      </c>
      <c r="E69" s="7" t="s">
        <v>203</v>
      </c>
      <c r="G69" s="186" t="s">
        <v>27</v>
      </c>
      <c r="H69" s="135">
        <v>400</v>
      </c>
      <c r="I69" s="133">
        <v>0</v>
      </c>
      <c r="J69" s="133">
        <f t="shared" si="18"/>
        <v>400</v>
      </c>
      <c r="K69" s="133">
        <v>1300</v>
      </c>
      <c r="L69" s="133">
        <f t="shared" si="19"/>
        <v>1700</v>
      </c>
      <c r="M69" s="133">
        <v>100</v>
      </c>
      <c r="N69" s="133">
        <f t="shared" si="20"/>
        <v>1800</v>
      </c>
    </row>
    <row r="70" spans="1:14" ht="30" x14ac:dyDescent="0.25">
      <c r="A70" s="14">
        <v>1</v>
      </c>
      <c r="B70" s="14">
        <v>1</v>
      </c>
      <c r="D70" s="1">
        <v>637</v>
      </c>
      <c r="E70" s="7" t="s">
        <v>204</v>
      </c>
      <c r="G70" s="186" t="s">
        <v>28</v>
      </c>
      <c r="H70" s="135">
        <v>1500</v>
      </c>
      <c r="I70" s="133">
        <v>0</v>
      </c>
      <c r="J70" s="133">
        <f t="shared" si="18"/>
        <v>1500</v>
      </c>
      <c r="K70" s="133">
        <v>0</v>
      </c>
      <c r="L70" s="133">
        <f t="shared" si="19"/>
        <v>1500</v>
      </c>
      <c r="M70" s="133">
        <v>100</v>
      </c>
      <c r="N70" s="133">
        <f t="shared" si="20"/>
        <v>1600</v>
      </c>
    </row>
    <row r="71" spans="1:14" x14ac:dyDescent="0.25">
      <c r="A71" s="14">
        <v>1</v>
      </c>
      <c r="B71" s="14">
        <v>1</v>
      </c>
      <c r="D71" s="1">
        <v>637</v>
      </c>
      <c r="E71" s="7" t="s">
        <v>210</v>
      </c>
      <c r="G71" s="186" t="s">
        <v>403</v>
      </c>
      <c r="H71" s="135">
        <v>0</v>
      </c>
      <c r="I71" s="133">
        <v>0</v>
      </c>
      <c r="J71" s="133">
        <f t="shared" si="18"/>
        <v>0</v>
      </c>
      <c r="K71" s="133">
        <v>0</v>
      </c>
      <c r="L71" s="133">
        <f t="shared" si="19"/>
        <v>0</v>
      </c>
      <c r="M71" s="133">
        <v>0</v>
      </c>
      <c r="N71" s="133">
        <f t="shared" si="20"/>
        <v>0</v>
      </c>
    </row>
    <row r="72" spans="1:14" x14ac:dyDescent="0.25">
      <c r="A72" s="14">
        <v>1</v>
      </c>
      <c r="B72" s="14">
        <v>1</v>
      </c>
      <c r="D72" s="1">
        <v>637</v>
      </c>
      <c r="E72" s="7" t="s">
        <v>205</v>
      </c>
      <c r="G72" s="186" t="s">
        <v>441</v>
      </c>
      <c r="H72" s="135">
        <v>0</v>
      </c>
      <c r="I72" s="133">
        <v>0</v>
      </c>
      <c r="J72" s="133">
        <f t="shared" si="18"/>
        <v>0</v>
      </c>
      <c r="K72" s="133">
        <v>0</v>
      </c>
      <c r="L72" s="133">
        <f t="shared" si="19"/>
        <v>0</v>
      </c>
      <c r="M72" s="133">
        <v>0</v>
      </c>
      <c r="N72" s="133">
        <f t="shared" si="20"/>
        <v>0</v>
      </c>
    </row>
    <row r="73" spans="1:14" ht="30" x14ac:dyDescent="0.25">
      <c r="A73" s="14">
        <v>1</v>
      </c>
      <c r="B73" s="14">
        <v>1</v>
      </c>
      <c r="D73" s="1">
        <v>637</v>
      </c>
      <c r="E73" s="7" t="s">
        <v>211</v>
      </c>
      <c r="G73" s="186" t="s">
        <v>29</v>
      </c>
      <c r="H73" s="135">
        <v>4000</v>
      </c>
      <c r="I73" s="133">
        <v>2000</v>
      </c>
      <c r="J73" s="133">
        <f t="shared" si="18"/>
        <v>6000</v>
      </c>
      <c r="K73" s="133">
        <v>7000</v>
      </c>
      <c r="L73" s="133">
        <f t="shared" si="19"/>
        <v>13000</v>
      </c>
      <c r="M73" s="136">
        <v>13000</v>
      </c>
      <c r="N73" s="133">
        <f t="shared" si="20"/>
        <v>26000</v>
      </c>
    </row>
    <row r="74" spans="1:14" x14ac:dyDescent="0.25">
      <c r="A74" s="14">
        <v>1</v>
      </c>
      <c r="B74" s="14">
        <v>1</v>
      </c>
      <c r="D74" s="1">
        <v>637</v>
      </c>
      <c r="E74" s="7" t="s">
        <v>212</v>
      </c>
      <c r="G74" s="186" t="s">
        <v>30</v>
      </c>
      <c r="H74" s="135">
        <v>1200</v>
      </c>
      <c r="I74" s="133">
        <v>0</v>
      </c>
      <c r="J74" s="133">
        <f t="shared" si="18"/>
        <v>1200</v>
      </c>
      <c r="K74" s="133">
        <v>0</v>
      </c>
      <c r="L74" s="133">
        <f t="shared" si="19"/>
        <v>1200</v>
      </c>
      <c r="M74" s="133">
        <v>580</v>
      </c>
      <c r="N74" s="133">
        <f t="shared" si="20"/>
        <v>1780</v>
      </c>
    </row>
    <row r="75" spans="1:14" ht="30" x14ac:dyDescent="0.25">
      <c r="A75" s="14">
        <v>1</v>
      </c>
      <c r="B75" s="14">
        <v>1</v>
      </c>
      <c r="D75" s="1">
        <v>637</v>
      </c>
      <c r="E75" s="7" t="s">
        <v>213</v>
      </c>
      <c r="G75" s="186" t="s">
        <v>31</v>
      </c>
      <c r="H75" s="135">
        <v>8000</v>
      </c>
      <c r="I75" s="133">
        <v>0</v>
      </c>
      <c r="J75" s="133">
        <f t="shared" si="18"/>
        <v>8000</v>
      </c>
      <c r="K75" s="133">
        <v>0</v>
      </c>
      <c r="L75" s="133">
        <f t="shared" si="19"/>
        <v>8000</v>
      </c>
      <c r="M75" s="133">
        <v>-7070</v>
      </c>
      <c r="N75" s="133">
        <f t="shared" si="20"/>
        <v>930</v>
      </c>
    </row>
    <row r="76" spans="1:14" x14ac:dyDescent="0.25">
      <c r="A76" s="14">
        <v>1</v>
      </c>
      <c r="B76" s="14">
        <v>1</v>
      </c>
      <c r="D76" s="1">
        <v>637</v>
      </c>
      <c r="E76" s="7" t="s">
        <v>213</v>
      </c>
      <c r="G76" s="186" t="s">
        <v>444</v>
      </c>
      <c r="H76" s="135">
        <v>0</v>
      </c>
      <c r="I76" s="133">
        <v>0</v>
      </c>
      <c r="J76" s="133">
        <f t="shared" si="18"/>
        <v>0</v>
      </c>
      <c r="K76" s="133">
        <v>0</v>
      </c>
      <c r="L76" s="133">
        <f t="shared" si="19"/>
        <v>0</v>
      </c>
      <c r="M76" s="133">
        <v>0</v>
      </c>
      <c r="N76" s="133">
        <f t="shared" si="20"/>
        <v>0</v>
      </c>
    </row>
    <row r="77" spans="1:14" ht="30" x14ac:dyDescent="0.25">
      <c r="A77" s="14">
        <v>1</v>
      </c>
      <c r="B77" s="14">
        <v>1</v>
      </c>
      <c r="D77" s="1">
        <v>637</v>
      </c>
      <c r="E77" s="7" t="s">
        <v>214</v>
      </c>
      <c r="G77" s="186" t="s">
        <v>356</v>
      </c>
      <c r="H77" s="135">
        <v>5000</v>
      </c>
      <c r="I77" s="133">
        <v>0</v>
      </c>
      <c r="J77" s="133">
        <f t="shared" si="18"/>
        <v>5000</v>
      </c>
      <c r="K77" s="133">
        <v>0</v>
      </c>
      <c r="L77" s="133">
        <f t="shared" si="19"/>
        <v>5000</v>
      </c>
      <c r="M77" s="133">
        <v>820</v>
      </c>
      <c r="N77" s="133">
        <f t="shared" si="20"/>
        <v>5820</v>
      </c>
    </row>
    <row r="78" spans="1:14" x14ac:dyDescent="0.25">
      <c r="A78" s="14">
        <v>1</v>
      </c>
      <c r="B78" s="14">
        <v>1</v>
      </c>
      <c r="D78" s="1">
        <v>637</v>
      </c>
      <c r="E78" s="7" t="s">
        <v>214</v>
      </c>
      <c r="G78" s="186" t="s">
        <v>445</v>
      </c>
      <c r="H78" s="135">
        <v>0</v>
      </c>
      <c r="I78" s="133">
        <v>0</v>
      </c>
      <c r="J78" s="133">
        <f t="shared" si="18"/>
        <v>0</v>
      </c>
      <c r="K78" s="133">
        <v>0</v>
      </c>
      <c r="L78" s="133">
        <f t="shared" si="19"/>
        <v>0</v>
      </c>
      <c r="M78" s="133">
        <v>0</v>
      </c>
      <c r="N78" s="133">
        <f t="shared" si="20"/>
        <v>0</v>
      </c>
    </row>
    <row r="79" spans="1:14" x14ac:dyDescent="0.25">
      <c r="A79" s="14">
        <v>1</v>
      </c>
      <c r="B79" s="14">
        <v>1</v>
      </c>
      <c r="D79" s="1">
        <v>637</v>
      </c>
      <c r="E79" s="7" t="s">
        <v>208</v>
      </c>
      <c r="G79" s="186" t="s">
        <v>32</v>
      </c>
      <c r="H79" s="135">
        <v>1550</v>
      </c>
      <c r="I79" s="133">
        <v>0</v>
      </c>
      <c r="J79" s="133">
        <f t="shared" si="18"/>
        <v>1550</v>
      </c>
      <c r="K79" s="133">
        <v>0</v>
      </c>
      <c r="L79" s="133">
        <f t="shared" si="19"/>
        <v>1550</v>
      </c>
      <c r="M79" s="133">
        <v>0</v>
      </c>
      <c r="N79" s="133">
        <f t="shared" si="20"/>
        <v>1550</v>
      </c>
    </row>
    <row r="80" spans="1:14" x14ac:dyDescent="0.25">
      <c r="A80" s="14">
        <v>1</v>
      </c>
      <c r="B80" s="14">
        <v>1</v>
      </c>
      <c r="D80" s="1">
        <v>637</v>
      </c>
      <c r="E80" s="7" t="s">
        <v>215</v>
      </c>
      <c r="G80" s="186" t="s">
        <v>33</v>
      </c>
      <c r="H80" s="135">
        <v>0</v>
      </c>
      <c r="I80" s="133">
        <v>0</v>
      </c>
      <c r="J80" s="133">
        <f t="shared" si="18"/>
        <v>0</v>
      </c>
      <c r="K80" s="133">
        <v>0</v>
      </c>
      <c r="L80" s="133">
        <f t="shared" si="19"/>
        <v>0</v>
      </c>
      <c r="M80" s="133">
        <v>0</v>
      </c>
      <c r="N80" s="133">
        <f t="shared" si="20"/>
        <v>0</v>
      </c>
    </row>
    <row r="81" spans="1:14" x14ac:dyDescent="0.25">
      <c r="A81" s="14">
        <v>1</v>
      </c>
      <c r="B81" s="14">
        <v>1</v>
      </c>
      <c r="D81" s="1">
        <v>637</v>
      </c>
      <c r="E81" s="7" t="s">
        <v>216</v>
      </c>
      <c r="G81" s="186" t="s">
        <v>34</v>
      </c>
      <c r="H81" s="135">
        <v>8000</v>
      </c>
      <c r="I81" s="133">
        <v>0</v>
      </c>
      <c r="J81" s="133">
        <f t="shared" si="18"/>
        <v>8000</v>
      </c>
      <c r="K81" s="133">
        <v>0</v>
      </c>
      <c r="L81" s="133">
        <f t="shared" si="19"/>
        <v>8000</v>
      </c>
      <c r="M81" s="133">
        <v>-1000</v>
      </c>
      <c r="N81" s="133">
        <f t="shared" si="20"/>
        <v>7000</v>
      </c>
    </row>
    <row r="82" spans="1:14" x14ac:dyDescent="0.25">
      <c r="A82" s="14">
        <v>1</v>
      </c>
      <c r="B82" s="14">
        <v>1</v>
      </c>
      <c r="D82" s="1">
        <v>637</v>
      </c>
      <c r="E82" s="7" t="s">
        <v>217</v>
      </c>
      <c r="G82" s="186" t="s">
        <v>35</v>
      </c>
      <c r="H82" s="135">
        <v>300</v>
      </c>
      <c r="I82" s="133">
        <v>0</v>
      </c>
      <c r="J82" s="133">
        <f t="shared" si="18"/>
        <v>300</v>
      </c>
      <c r="K82" s="133">
        <v>0</v>
      </c>
      <c r="L82" s="133">
        <f t="shared" si="19"/>
        <v>300</v>
      </c>
      <c r="M82" s="133">
        <v>0</v>
      </c>
      <c r="N82" s="133">
        <f t="shared" si="20"/>
        <v>300</v>
      </c>
    </row>
    <row r="83" spans="1:14" x14ac:dyDescent="0.25">
      <c r="A83" s="14">
        <v>1</v>
      </c>
      <c r="B83" s="14">
        <v>1</v>
      </c>
      <c r="D83" s="1">
        <v>642</v>
      </c>
      <c r="E83" s="7" t="s">
        <v>204</v>
      </c>
      <c r="G83" s="186" t="s">
        <v>36</v>
      </c>
      <c r="H83" s="135">
        <v>200</v>
      </c>
      <c r="I83" s="133">
        <v>0</v>
      </c>
      <c r="J83" s="133">
        <f t="shared" si="18"/>
        <v>200</v>
      </c>
      <c r="K83" s="133">
        <v>0</v>
      </c>
      <c r="L83" s="133">
        <f t="shared" si="19"/>
        <v>200</v>
      </c>
      <c r="M83" s="133">
        <v>0</v>
      </c>
      <c r="N83" s="133">
        <f t="shared" si="20"/>
        <v>200</v>
      </c>
    </row>
    <row r="84" spans="1:14" ht="30" x14ac:dyDescent="0.25">
      <c r="A84" s="14">
        <v>1</v>
      </c>
      <c r="B84" s="14">
        <v>1</v>
      </c>
      <c r="D84" s="1">
        <v>642</v>
      </c>
      <c r="E84" s="7" t="s">
        <v>212</v>
      </c>
      <c r="G84" s="186" t="s">
        <v>37</v>
      </c>
      <c r="H84" s="135">
        <v>0</v>
      </c>
      <c r="I84" s="133">
        <v>0</v>
      </c>
      <c r="J84" s="133">
        <f t="shared" si="18"/>
        <v>0</v>
      </c>
      <c r="K84" s="133">
        <v>0</v>
      </c>
      <c r="L84" s="133">
        <f t="shared" si="19"/>
        <v>0</v>
      </c>
      <c r="M84" s="133">
        <v>0</v>
      </c>
      <c r="N84" s="133">
        <f t="shared" si="20"/>
        <v>0</v>
      </c>
    </row>
    <row r="85" spans="1:14" ht="30" x14ac:dyDescent="0.25">
      <c r="A85" s="14">
        <v>1</v>
      </c>
      <c r="B85" s="14">
        <v>1</v>
      </c>
      <c r="D85" s="1">
        <v>642</v>
      </c>
      <c r="E85" s="7" t="s">
        <v>213</v>
      </c>
      <c r="G85" s="186" t="s">
        <v>465</v>
      </c>
      <c r="H85" s="135">
        <v>2500</v>
      </c>
      <c r="I85" s="133">
        <v>0</v>
      </c>
      <c r="J85" s="133">
        <f t="shared" si="18"/>
        <v>2500</v>
      </c>
      <c r="K85" s="133">
        <v>3100</v>
      </c>
      <c r="L85" s="133">
        <f t="shared" si="19"/>
        <v>5600</v>
      </c>
      <c r="M85" s="133">
        <v>1600</v>
      </c>
      <c r="N85" s="133">
        <f t="shared" si="20"/>
        <v>7200</v>
      </c>
    </row>
    <row r="86" spans="1:14" ht="30" x14ac:dyDescent="0.25">
      <c r="A86" s="14">
        <v>1</v>
      </c>
      <c r="B86" s="14">
        <v>1</v>
      </c>
      <c r="D86" s="1">
        <v>635</v>
      </c>
      <c r="E86" s="7" t="s">
        <v>203</v>
      </c>
      <c r="G86" s="186" t="s">
        <v>38</v>
      </c>
      <c r="H86" s="135">
        <v>0</v>
      </c>
      <c r="I86" s="133">
        <v>0</v>
      </c>
      <c r="J86" s="133">
        <f t="shared" si="18"/>
        <v>0</v>
      </c>
      <c r="K86" s="133">
        <v>0</v>
      </c>
      <c r="L86" s="133">
        <f t="shared" si="19"/>
        <v>0</v>
      </c>
      <c r="M86" s="133">
        <v>0</v>
      </c>
      <c r="N86" s="133">
        <f t="shared" si="20"/>
        <v>0</v>
      </c>
    </row>
    <row r="87" spans="1:14" x14ac:dyDescent="0.25">
      <c r="A87" s="14">
        <v>1</v>
      </c>
      <c r="B87" s="14">
        <v>1</v>
      </c>
      <c r="D87" s="1">
        <v>632</v>
      </c>
      <c r="E87" s="7" t="s">
        <v>200</v>
      </c>
      <c r="G87" s="186" t="s">
        <v>39</v>
      </c>
      <c r="H87" s="135">
        <f>3500*1.3</f>
        <v>4550</v>
      </c>
      <c r="I87" s="133">
        <v>0</v>
      </c>
      <c r="J87" s="133">
        <f t="shared" si="18"/>
        <v>4550</v>
      </c>
      <c r="K87" s="133">
        <v>0</v>
      </c>
      <c r="L87" s="133">
        <f t="shared" si="19"/>
        <v>4550</v>
      </c>
      <c r="M87" s="133">
        <v>0</v>
      </c>
      <c r="N87" s="133">
        <f t="shared" si="20"/>
        <v>4550</v>
      </c>
    </row>
    <row r="88" spans="1:14" x14ac:dyDescent="0.25">
      <c r="A88" s="14">
        <v>1</v>
      </c>
      <c r="B88" s="14">
        <v>1</v>
      </c>
      <c r="D88" s="1">
        <v>632</v>
      </c>
      <c r="E88" s="7" t="s">
        <v>202</v>
      </c>
      <c r="G88" s="186" t="s">
        <v>40</v>
      </c>
      <c r="H88" s="135">
        <v>1350</v>
      </c>
      <c r="I88" s="133">
        <v>0</v>
      </c>
      <c r="J88" s="133">
        <f t="shared" si="18"/>
        <v>1350</v>
      </c>
      <c r="K88" s="133">
        <v>0</v>
      </c>
      <c r="L88" s="133">
        <f t="shared" si="19"/>
        <v>1350</v>
      </c>
      <c r="M88" s="133">
        <v>0</v>
      </c>
      <c r="N88" s="133">
        <f t="shared" si="20"/>
        <v>1350</v>
      </c>
    </row>
    <row r="89" spans="1:14" x14ac:dyDescent="0.25">
      <c r="A89" s="14">
        <v>1</v>
      </c>
      <c r="B89" s="14">
        <v>1</v>
      </c>
      <c r="D89" s="1">
        <v>633</v>
      </c>
      <c r="E89" s="7" t="s">
        <v>203</v>
      </c>
      <c r="G89" s="186" t="s">
        <v>574</v>
      </c>
      <c r="H89" s="166">
        <v>600</v>
      </c>
      <c r="I89" s="133">
        <v>4000</v>
      </c>
      <c r="J89" s="133">
        <f t="shared" si="18"/>
        <v>4600</v>
      </c>
      <c r="K89" s="133">
        <v>0</v>
      </c>
      <c r="L89" s="133">
        <f t="shared" si="19"/>
        <v>4600</v>
      </c>
      <c r="M89" s="133">
        <v>1200</v>
      </c>
      <c r="N89" s="133">
        <f t="shared" si="20"/>
        <v>5800</v>
      </c>
    </row>
    <row r="90" spans="1:14" ht="30" x14ac:dyDescent="0.25">
      <c r="A90" s="14">
        <v>1</v>
      </c>
      <c r="B90" s="14">
        <v>1</v>
      </c>
      <c r="D90" s="1">
        <v>633</v>
      </c>
      <c r="E90" s="7" t="s">
        <v>210</v>
      </c>
      <c r="G90" s="186" t="s">
        <v>41</v>
      </c>
      <c r="H90" s="135">
        <v>2500</v>
      </c>
      <c r="I90" s="133">
        <v>0</v>
      </c>
      <c r="J90" s="133">
        <f t="shared" si="18"/>
        <v>2500</v>
      </c>
      <c r="K90" s="133">
        <v>0</v>
      </c>
      <c r="L90" s="133">
        <f t="shared" si="19"/>
        <v>2500</v>
      </c>
      <c r="M90" s="133">
        <v>320</v>
      </c>
      <c r="N90" s="133">
        <f>M90+L90</f>
        <v>2820</v>
      </c>
    </row>
    <row r="91" spans="1:14" x14ac:dyDescent="0.25">
      <c r="A91" s="14">
        <v>1</v>
      </c>
      <c r="B91" s="14">
        <v>1</v>
      </c>
      <c r="D91" s="1">
        <v>634</v>
      </c>
      <c r="E91" s="7" t="s">
        <v>201</v>
      </c>
      <c r="G91" s="186" t="s">
        <v>353</v>
      </c>
      <c r="H91" s="135">
        <v>4000</v>
      </c>
      <c r="I91" s="133">
        <v>0</v>
      </c>
      <c r="J91" s="133">
        <f t="shared" si="18"/>
        <v>4000</v>
      </c>
      <c r="K91" s="133">
        <v>0</v>
      </c>
      <c r="L91" s="133">
        <f t="shared" si="19"/>
        <v>4000</v>
      </c>
      <c r="M91" s="133">
        <v>0</v>
      </c>
      <c r="N91" s="133">
        <f t="shared" si="20"/>
        <v>4000</v>
      </c>
    </row>
    <row r="92" spans="1:14" x14ac:dyDescent="0.25">
      <c r="A92" s="14">
        <v>1</v>
      </c>
      <c r="B92" s="14">
        <v>1</v>
      </c>
      <c r="D92" s="1">
        <v>633</v>
      </c>
      <c r="E92" s="7" t="s">
        <v>402</v>
      </c>
      <c r="G92" s="186" t="s">
        <v>371</v>
      </c>
      <c r="H92" s="135">
        <v>1000</v>
      </c>
      <c r="I92" s="133">
        <v>0</v>
      </c>
      <c r="J92" s="133">
        <f t="shared" si="18"/>
        <v>1000</v>
      </c>
      <c r="K92" s="133">
        <v>0</v>
      </c>
      <c r="L92" s="133">
        <f t="shared" si="19"/>
        <v>1000</v>
      </c>
      <c r="M92" s="133">
        <v>-600</v>
      </c>
      <c r="N92" s="133">
        <f t="shared" si="20"/>
        <v>400</v>
      </c>
    </row>
    <row r="93" spans="1:14" x14ac:dyDescent="0.25">
      <c r="A93" s="14">
        <v>1</v>
      </c>
      <c r="B93" s="14">
        <v>1</v>
      </c>
      <c r="D93" s="1">
        <v>637</v>
      </c>
      <c r="E93" s="7" t="s">
        <v>203</v>
      </c>
      <c r="G93" s="186" t="s">
        <v>42</v>
      </c>
      <c r="H93" s="135">
        <v>30</v>
      </c>
      <c r="I93" s="133">
        <v>0</v>
      </c>
      <c r="J93" s="133">
        <f t="shared" si="18"/>
        <v>30</v>
      </c>
      <c r="K93" s="133">
        <v>0</v>
      </c>
      <c r="L93" s="133">
        <f t="shared" si="19"/>
        <v>30</v>
      </c>
      <c r="M93" s="133">
        <v>0</v>
      </c>
      <c r="N93" s="133">
        <f t="shared" si="20"/>
        <v>30</v>
      </c>
    </row>
    <row r="94" spans="1:14" x14ac:dyDescent="0.25">
      <c r="A94" s="14">
        <v>1</v>
      </c>
      <c r="B94" s="14">
        <v>1</v>
      </c>
      <c r="D94" s="1">
        <v>637</v>
      </c>
      <c r="E94" s="7" t="s">
        <v>204</v>
      </c>
      <c r="G94" s="186" t="s">
        <v>422</v>
      </c>
      <c r="H94" s="135">
        <v>800</v>
      </c>
      <c r="I94" s="133">
        <v>0</v>
      </c>
      <c r="J94" s="133">
        <f t="shared" si="18"/>
        <v>800</v>
      </c>
      <c r="K94" s="133">
        <v>0</v>
      </c>
      <c r="L94" s="133">
        <f t="shared" si="19"/>
        <v>800</v>
      </c>
      <c r="M94" s="133">
        <v>0</v>
      </c>
      <c r="N94" s="133">
        <f t="shared" si="20"/>
        <v>800</v>
      </c>
    </row>
    <row r="95" spans="1:14" x14ac:dyDescent="0.25">
      <c r="A95" s="14">
        <v>1</v>
      </c>
      <c r="B95" s="14">
        <v>1</v>
      </c>
      <c r="D95" s="1">
        <v>637</v>
      </c>
      <c r="E95" s="7" t="s">
        <v>211</v>
      </c>
      <c r="G95" s="186" t="s">
        <v>43</v>
      </c>
      <c r="H95" s="135">
        <v>4200</v>
      </c>
      <c r="I95" s="133">
        <v>0</v>
      </c>
      <c r="J95" s="133">
        <f t="shared" si="18"/>
        <v>4200</v>
      </c>
      <c r="K95" s="133">
        <v>-1100</v>
      </c>
      <c r="L95" s="133">
        <f t="shared" si="19"/>
        <v>3100</v>
      </c>
      <c r="M95" s="133">
        <v>0</v>
      </c>
      <c r="N95" s="133">
        <f t="shared" si="20"/>
        <v>3100</v>
      </c>
    </row>
    <row r="96" spans="1:14" x14ac:dyDescent="0.25">
      <c r="A96" s="14">
        <v>1</v>
      </c>
      <c r="B96" s="14">
        <v>1</v>
      </c>
      <c r="D96" s="1">
        <v>637</v>
      </c>
      <c r="E96" s="7" t="s">
        <v>212</v>
      </c>
      <c r="G96" s="186" t="s">
        <v>44</v>
      </c>
      <c r="H96" s="135">
        <v>330</v>
      </c>
      <c r="I96" s="133">
        <v>0</v>
      </c>
      <c r="J96" s="133">
        <f t="shared" si="18"/>
        <v>330</v>
      </c>
      <c r="K96" s="133">
        <v>0</v>
      </c>
      <c r="L96" s="133">
        <f t="shared" si="19"/>
        <v>330</v>
      </c>
      <c r="M96" s="133">
        <v>-300</v>
      </c>
      <c r="N96" s="133">
        <f t="shared" si="20"/>
        <v>30</v>
      </c>
    </row>
    <row r="97" spans="1:14" x14ac:dyDescent="0.25">
      <c r="A97" s="14">
        <v>1</v>
      </c>
      <c r="B97" s="14">
        <v>1</v>
      </c>
      <c r="D97" s="1">
        <v>637</v>
      </c>
      <c r="E97" s="7" t="s">
        <v>217</v>
      </c>
      <c r="G97" s="186" t="s">
        <v>45</v>
      </c>
      <c r="H97" s="135">
        <v>200</v>
      </c>
      <c r="I97" s="133">
        <v>0</v>
      </c>
      <c r="J97" s="133">
        <f t="shared" si="18"/>
        <v>200</v>
      </c>
      <c r="K97" s="133">
        <v>0</v>
      </c>
      <c r="L97" s="133">
        <f t="shared" si="19"/>
        <v>200</v>
      </c>
      <c r="M97" s="133">
        <v>-100</v>
      </c>
      <c r="N97" s="133">
        <f t="shared" si="20"/>
        <v>100</v>
      </c>
    </row>
    <row r="98" spans="1:14" x14ac:dyDescent="0.25">
      <c r="A98" s="14">
        <v>1</v>
      </c>
      <c r="B98" s="14">
        <v>1</v>
      </c>
      <c r="D98" s="1">
        <v>637</v>
      </c>
      <c r="E98" s="7" t="s">
        <v>217</v>
      </c>
      <c r="G98" s="186" t="s">
        <v>575</v>
      </c>
      <c r="H98" s="135">
        <v>0</v>
      </c>
      <c r="I98" s="133">
        <v>107050</v>
      </c>
      <c r="J98" s="133">
        <f t="shared" ref="J98" si="21">I98+H98</f>
        <v>107050</v>
      </c>
      <c r="K98" s="133">
        <v>66950</v>
      </c>
      <c r="L98" s="133">
        <f t="shared" si="19"/>
        <v>174000</v>
      </c>
      <c r="M98" s="133">
        <v>4500</v>
      </c>
      <c r="N98" s="136">
        <f t="shared" si="20"/>
        <v>178500</v>
      </c>
    </row>
    <row r="99" spans="1:14" x14ac:dyDescent="0.25">
      <c r="A99" s="14">
        <v>1</v>
      </c>
      <c r="B99" s="14">
        <v>1</v>
      </c>
      <c r="D99" s="1">
        <v>632</v>
      </c>
      <c r="E99" s="7" t="s">
        <v>200</v>
      </c>
      <c r="G99" s="186" t="s">
        <v>46</v>
      </c>
      <c r="H99" s="135">
        <v>10000</v>
      </c>
      <c r="I99" s="133">
        <v>0</v>
      </c>
      <c r="J99" s="133">
        <f t="shared" si="18"/>
        <v>10000</v>
      </c>
      <c r="K99" s="133">
        <v>0</v>
      </c>
      <c r="L99" s="133">
        <f t="shared" si="19"/>
        <v>10000</v>
      </c>
      <c r="M99" s="133">
        <v>-2000</v>
      </c>
      <c r="N99" s="133">
        <f t="shared" si="20"/>
        <v>8000</v>
      </c>
    </row>
    <row r="100" spans="1:14" ht="30" x14ac:dyDescent="0.25">
      <c r="A100" s="14">
        <v>1</v>
      </c>
      <c r="B100" s="14">
        <v>1</v>
      </c>
      <c r="D100" s="1">
        <v>632</v>
      </c>
      <c r="E100" s="7" t="s">
        <v>202</v>
      </c>
      <c r="G100" s="186" t="s">
        <v>47</v>
      </c>
      <c r="H100" s="135">
        <v>100</v>
      </c>
      <c r="I100" s="133">
        <v>0</v>
      </c>
      <c r="J100" s="133">
        <f t="shared" si="18"/>
        <v>100</v>
      </c>
      <c r="K100" s="133">
        <v>0</v>
      </c>
      <c r="L100" s="133">
        <f t="shared" si="19"/>
        <v>100</v>
      </c>
      <c r="M100" s="133">
        <v>0</v>
      </c>
      <c r="N100" s="133">
        <f t="shared" si="20"/>
        <v>100</v>
      </c>
    </row>
    <row r="101" spans="1:14" x14ac:dyDescent="0.25">
      <c r="A101" s="14">
        <v>1</v>
      </c>
      <c r="B101" s="14">
        <v>1</v>
      </c>
      <c r="D101" s="1">
        <v>633</v>
      </c>
      <c r="E101" s="7" t="s">
        <v>210</v>
      </c>
      <c r="G101" s="186" t="s">
        <v>48</v>
      </c>
      <c r="H101" s="135">
        <v>1000</v>
      </c>
      <c r="I101" s="133">
        <v>0</v>
      </c>
      <c r="J101" s="133">
        <f t="shared" ref="J101:J107" si="22">I101+H101</f>
        <v>1000</v>
      </c>
      <c r="K101" s="133">
        <v>300</v>
      </c>
      <c r="L101" s="133">
        <f t="shared" ref="L101:L107" si="23">K101+J101</f>
        <v>1300</v>
      </c>
      <c r="M101" s="133">
        <v>300</v>
      </c>
      <c r="N101" s="133">
        <f t="shared" ref="N101:N107" si="24">M101+L101</f>
        <v>1600</v>
      </c>
    </row>
    <row r="102" spans="1:14" ht="45" x14ac:dyDescent="0.25">
      <c r="A102" s="14">
        <v>1</v>
      </c>
      <c r="B102" s="14">
        <v>1</v>
      </c>
      <c r="D102" s="1">
        <v>632</v>
      </c>
      <c r="E102" s="7" t="s">
        <v>202</v>
      </c>
      <c r="G102" s="186" t="s">
        <v>49</v>
      </c>
      <c r="H102" s="135">
        <v>1000</v>
      </c>
      <c r="I102" s="133">
        <v>0</v>
      </c>
      <c r="J102" s="133">
        <f t="shared" si="22"/>
        <v>1000</v>
      </c>
      <c r="K102" s="133">
        <v>0</v>
      </c>
      <c r="L102" s="133">
        <f t="shared" si="23"/>
        <v>1000</v>
      </c>
      <c r="M102" s="133">
        <v>200</v>
      </c>
      <c r="N102" s="133">
        <f t="shared" si="24"/>
        <v>1200</v>
      </c>
    </row>
    <row r="103" spans="1:14" ht="30" x14ac:dyDescent="0.25">
      <c r="A103" s="14">
        <v>1</v>
      </c>
      <c r="B103" s="14">
        <v>1</v>
      </c>
      <c r="D103" s="1">
        <v>633</v>
      </c>
      <c r="E103" s="7" t="s">
        <v>210</v>
      </c>
      <c r="G103" s="186" t="s">
        <v>50</v>
      </c>
      <c r="H103" s="135">
        <v>200</v>
      </c>
      <c r="I103" s="133">
        <v>0</v>
      </c>
      <c r="J103" s="133">
        <f t="shared" si="22"/>
        <v>200</v>
      </c>
      <c r="K103" s="133">
        <v>0</v>
      </c>
      <c r="L103" s="133">
        <f t="shared" si="23"/>
        <v>200</v>
      </c>
      <c r="M103" s="133">
        <v>-100</v>
      </c>
      <c r="N103" s="133">
        <f t="shared" si="24"/>
        <v>100</v>
      </c>
    </row>
    <row r="104" spans="1:14" x14ac:dyDescent="0.25">
      <c r="A104" s="14">
        <v>1</v>
      </c>
      <c r="B104" s="14">
        <v>1</v>
      </c>
      <c r="D104" s="1">
        <v>633</v>
      </c>
      <c r="E104" s="7" t="s">
        <v>210</v>
      </c>
      <c r="G104" s="186" t="s">
        <v>51</v>
      </c>
      <c r="H104" s="135">
        <v>550</v>
      </c>
      <c r="I104" s="133">
        <v>0</v>
      </c>
      <c r="J104" s="133">
        <f t="shared" si="22"/>
        <v>550</v>
      </c>
      <c r="K104" s="133">
        <v>0</v>
      </c>
      <c r="L104" s="133">
        <f t="shared" si="23"/>
        <v>550</v>
      </c>
      <c r="M104" s="133">
        <v>110</v>
      </c>
      <c r="N104" s="133">
        <f t="shared" si="24"/>
        <v>660</v>
      </c>
    </row>
    <row r="105" spans="1:14" x14ac:dyDescent="0.25">
      <c r="A105" s="14">
        <v>1</v>
      </c>
      <c r="B105" s="14">
        <v>1</v>
      </c>
      <c r="D105" s="1">
        <v>635</v>
      </c>
      <c r="E105" s="7" t="s">
        <v>206</v>
      </c>
      <c r="G105" s="186" t="s">
        <v>541</v>
      </c>
      <c r="H105" s="135">
        <v>0</v>
      </c>
      <c r="I105" s="133">
        <v>0</v>
      </c>
      <c r="J105" s="133">
        <f t="shared" si="22"/>
        <v>0</v>
      </c>
      <c r="K105" s="133">
        <v>0</v>
      </c>
      <c r="L105" s="133">
        <f t="shared" si="23"/>
        <v>0</v>
      </c>
      <c r="M105" s="133">
        <v>0</v>
      </c>
      <c r="N105" s="133">
        <f t="shared" si="24"/>
        <v>0</v>
      </c>
    </row>
    <row r="106" spans="1:14" x14ac:dyDescent="0.25">
      <c r="A106" s="14">
        <v>1</v>
      </c>
      <c r="B106" s="14">
        <v>1</v>
      </c>
      <c r="D106" s="1">
        <v>633</v>
      </c>
      <c r="E106" s="7" t="s">
        <v>210</v>
      </c>
      <c r="G106" s="186" t="s">
        <v>414</v>
      </c>
      <c r="H106" s="135">
        <v>0</v>
      </c>
      <c r="I106" s="133">
        <v>0</v>
      </c>
      <c r="J106" s="133">
        <f t="shared" si="22"/>
        <v>0</v>
      </c>
      <c r="K106" s="133">
        <v>0</v>
      </c>
      <c r="L106" s="133">
        <f t="shared" si="23"/>
        <v>0</v>
      </c>
      <c r="M106" s="133">
        <v>0</v>
      </c>
      <c r="N106" s="133">
        <f t="shared" si="24"/>
        <v>0</v>
      </c>
    </row>
    <row r="107" spans="1:14" x14ac:dyDescent="0.25">
      <c r="A107" s="14">
        <v>1</v>
      </c>
      <c r="B107" s="14">
        <v>1</v>
      </c>
      <c r="D107" s="1">
        <v>633</v>
      </c>
      <c r="E107" s="7" t="s">
        <v>210</v>
      </c>
      <c r="G107" s="186" t="s">
        <v>409</v>
      </c>
      <c r="H107" s="135">
        <v>0</v>
      </c>
      <c r="I107" s="133">
        <v>0</v>
      </c>
      <c r="J107" s="133">
        <f t="shared" si="22"/>
        <v>0</v>
      </c>
      <c r="K107" s="133">
        <v>0</v>
      </c>
      <c r="L107" s="133">
        <f t="shared" si="23"/>
        <v>0</v>
      </c>
      <c r="M107" s="133">
        <v>0</v>
      </c>
      <c r="N107" s="133">
        <f t="shared" si="24"/>
        <v>0</v>
      </c>
    </row>
    <row r="108" spans="1:14" x14ac:dyDescent="0.25">
      <c r="A108" s="106">
        <v>1</v>
      </c>
      <c r="B108" s="106">
        <v>1</v>
      </c>
      <c r="C108" s="107"/>
      <c r="D108" s="108"/>
      <c r="E108" s="109"/>
      <c r="G108" s="187" t="s">
        <v>52</v>
      </c>
      <c r="H108" s="137">
        <f t="shared" ref="H108:N108" si="25">SUM(H36:H107)</f>
        <v>326051</v>
      </c>
      <c r="I108" s="137">
        <f t="shared" si="25"/>
        <v>117350</v>
      </c>
      <c r="J108" s="137">
        <f t="shared" si="25"/>
        <v>443401</v>
      </c>
      <c r="K108" s="137">
        <f t="shared" si="25"/>
        <v>79850</v>
      </c>
      <c r="L108" s="137">
        <f t="shared" si="25"/>
        <v>523251</v>
      </c>
      <c r="M108" s="137">
        <f t="shared" si="25"/>
        <v>44133</v>
      </c>
      <c r="N108" s="137">
        <f t="shared" si="25"/>
        <v>567384</v>
      </c>
    </row>
    <row r="109" spans="1:14" x14ac:dyDescent="0.25">
      <c r="A109" s="14">
        <v>1</v>
      </c>
      <c r="B109" s="14">
        <v>2</v>
      </c>
      <c r="D109" s="1">
        <v>713</v>
      </c>
      <c r="E109" s="7" t="s">
        <v>204</v>
      </c>
      <c r="G109" s="188" t="s">
        <v>594</v>
      </c>
      <c r="H109" s="135">
        <v>0</v>
      </c>
      <c r="I109" s="133">
        <v>0</v>
      </c>
      <c r="J109" s="133">
        <f t="shared" ref="J109:L112" si="26">I109+H109</f>
        <v>0</v>
      </c>
      <c r="K109" s="133">
        <v>2700</v>
      </c>
      <c r="L109" s="133">
        <f t="shared" ref="L109" si="27">K109+J109</f>
        <v>2700</v>
      </c>
      <c r="M109" s="133">
        <v>0</v>
      </c>
      <c r="N109" s="133">
        <f t="shared" ref="N109:N112" si="28">M109+L109</f>
        <v>2700</v>
      </c>
    </row>
    <row r="110" spans="1:14" x14ac:dyDescent="0.25">
      <c r="A110" s="86">
        <v>1</v>
      </c>
      <c r="B110" s="86">
        <v>2</v>
      </c>
      <c r="C110" s="103"/>
      <c r="D110" s="84">
        <v>713</v>
      </c>
      <c r="E110" s="112" t="s">
        <v>204</v>
      </c>
      <c r="F110" s="103"/>
      <c r="G110" s="189" t="s">
        <v>595</v>
      </c>
      <c r="H110" s="140">
        <f>SUM(H109)</f>
        <v>0</v>
      </c>
      <c r="I110" s="140">
        <f>SUM(I109)</f>
        <v>0</v>
      </c>
      <c r="J110" s="168">
        <f t="shared" si="26"/>
        <v>0</v>
      </c>
      <c r="K110" s="140">
        <f>SUM(K109)</f>
        <v>2700</v>
      </c>
      <c r="L110" s="168">
        <f t="shared" si="26"/>
        <v>2700</v>
      </c>
      <c r="M110" s="140">
        <f>SUM(M109)</f>
        <v>0</v>
      </c>
      <c r="N110" s="168">
        <f t="shared" si="28"/>
        <v>2700</v>
      </c>
    </row>
    <row r="111" spans="1:14" x14ac:dyDescent="0.25">
      <c r="A111" s="14">
        <v>1</v>
      </c>
      <c r="B111" s="14">
        <v>1</v>
      </c>
      <c r="D111" s="1">
        <v>637</v>
      </c>
      <c r="E111" s="7" t="s">
        <v>213</v>
      </c>
      <c r="G111" s="186" t="s">
        <v>53</v>
      </c>
      <c r="H111" s="135">
        <v>0</v>
      </c>
      <c r="I111" s="135">
        <v>0</v>
      </c>
      <c r="J111" s="133">
        <f t="shared" si="26"/>
        <v>0</v>
      </c>
      <c r="K111" s="135">
        <v>0</v>
      </c>
      <c r="L111" s="133">
        <f t="shared" ref="L111:L112" si="29">K111+J111</f>
        <v>0</v>
      </c>
      <c r="M111" s="135">
        <v>0</v>
      </c>
      <c r="N111" s="133">
        <f t="shared" si="28"/>
        <v>0</v>
      </c>
    </row>
    <row r="112" spans="1:14" x14ac:dyDescent="0.25">
      <c r="A112" s="14">
        <v>1</v>
      </c>
      <c r="B112" s="14">
        <v>1</v>
      </c>
      <c r="D112" s="1">
        <v>642</v>
      </c>
      <c r="E112" s="7" t="s">
        <v>213</v>
      </c>
      <c r="G112" s="186" t="s">
        <v>54</v>
      </c>
      <c r="H112" s="135">
        <v>0</v>
      </c>
      <c r="I112" s="135">
        <v>0</v>
      </c>
      <c r="J112" s="133">
        <f t="shared" si="26"/>
        <v>0</v>
      </c>
      <c r="K112" s="135">
        <v>0</v>
      </c>
      <c r="L112" s="133">
        <f t="shared" si="29"/>
        <v>0</v>
      </c>
      <c r="M112" s="135">
        <v>0</v>
      </c>
      <c r="N112" s="133">
        <f t="shared" si="28"/>
        <v>0</v>
      </c>
    </row>
    <row r="113" spans="1:14" x14ac:dyDescent="0.25">
      <c r="A113" s="106">
        <v>1</v>
      </c>
      <c r="B113" s="106">
        <v>1</v>
      </c>
      <c r="C113" s="107"/>
      <c r="D113" s="108"/>
      <c r="E113" s="109"/>
      <c r="G113" s="187" t="s">
        <v>77</v>
      </c>
      <c r="H113" s="137">
        <f t="shared" ref="H113" si="30">SUM(H111:H112)</f>
        <v>0</v>
      </c>
      <c r="I113" s="137">
        <f t="shared" ref="I113:J113" si="31">SUM(I111:I112)</f>
        <v>0</v>
      </c>
      <c r="J113" s="137">
        <f t="shared" si="31"/>
        <v>0</v>
      </c>
      <c r="K113" s="137">
        <f t="shared" ref="K113:L113" si="32">SUM(K111:K112)</f>
        <v>0</v>
      </c>
      <c r="L113" s="137">
        <f t="shared" si="32"/>
        <v>0</v>
      </c>
      <c r="M113" s="137">
        <f t="shared" ref="M113:N113" si="33">SUM(M111:M112)</f>
        <v>0</v>
      </c>
      <c r="N113" s="137">
        <f t="shared" si="33"/>
        <v>0</v>
      </c>
    </row>
    <row r="114" spans="1:14" x14ac:dyDescent="0.25">
      <c r="A114" s="14">
        <v>1</v>
      </c>
      <c r="B114" s="14">
        <v>2</v>
      </c>
      <c r="D114" s="1">
        <v>642</v>
      </c>
      <c r="E114" s="7" t="s">
        <v>210</v>
      </c>
      <c r="G114" s="186" t="s">
        <v>55</v>
      </c>
      <c r="H114" s="135">
        <v>4000</v>
      </c>
      <c r="I114" s="133">
        <v>0</v>
      </c>
      <c r="J114" s="133">
        <f>I114+H114</f>
        <v>4000</v>
      </c>
      <c r="K114" s="133">
        <v>300</v>
      </c>
      <c r="L114" s="133">
        <f>K114+J114</f>
        <v>4300</v>
      </c>
      <c r="M114" s="133">
        <v>0</v>
      </c>
      <c r="N114" s="133">
        <f>M114+L114</f>
        <v>4300</v>
      </c>
    </row>
    <row r="115" spans="1:14" ht="30" x14ac:dyDescent="0.25">
      <c r="A115" s="106">
        <v>1</v>
      </c>
      <c r="B115" s="106">
        <v>2</v>
      </c>
      <c r="C115" s="107"/>
      <c r="D115" s="108"/>
      <c r="E115" s="109"/>
      <c r="G115" s="187" t="s">
        <v>56</v>
      </c>
      <c r="H115" s="137">
        <f t="shared" ref="H115" si="34">SUM(H114)</f>
        <v>4000</v>
      </c>
      <c r="I115" s="137">
        <f t="shared" ref="I115:J115" si="35">SUM(I114)</f>
        <v>0</v>
      </c>
      <c r="J115" s="137">
        <f t="shared" si="35"/>
        <v>4000</v>
      </c>
      <c r="K115" s="137">
        <f t="shared" ref="K115:L115" si="36">SUM(K114)</f>
        <v>300</v>
      </c>
      <c r="L115" s="137">
        <f t="shared" si="36"/>
        <v>4300</v>
      </c>
      <c r="M115" s="137">
        <f t="shared" ref="M115:N115" si="37">SUM(M114)</f>
        <v>0</v>
      </c>
      <c r="N115" s="137">
        <f t="shared" si="37"/>
        <v>4300</v>
      </c>
    </row>
    <row r="116" spans="1:14" x14ac:dyDescent="0.25">
      <c r="A116" s="14">
        <v>1</v>
      </c>
      <c r="B116" s="14">
        <v>3</v>
      </c>
      <c r="D116" s="1">
        <v>637</v>
      </c>
      <c r="E116" s="7" t="s">
        <v>202</v>
      </c>
      <c r="G116" s="186" t="s">
        <v>57</v>
      </c>
      <c r="H116" s="135">
        <v>500</v>
      </c>
      <c r="I116" s="133">
        <v>0</v>
      </c>
      <c r="J116" s="133">
        <f>I116+H116</f>
        <v>500</v>
      </c>
      <c r="K116" s="133">
        <v>0</v>
      </c>
      <c r="L116" s="133">
        <f>K116+J116</f>
        <v>500</v>
      </c>
      <c r="M116" s="133">
        <v>0</v>
      </c>
      <c r="N116" s="133">
        <f>M116+L116</f>
        <v>500</v>
      </c>
    </row>
    <row r="117" spans="1:14" ht="30" x14ac:dyDescent="0.25">
      <c r="A117" s="106">
        <v>1</v>
      </c>
      <c r="B117" s="106">
        <v>3</v>
      </c>
      <c r="C117" s="107"/>
      <c r="D117" s="108"/>
      <c r="E117" s="109"/>
      <c r="G117" s="190" t="s">
        <v>58</v>
      </c>
      <c r="H117" s="137">
        <f t="shared" ref="H117" si="38">SUM(H116)</f>
        <v>500</v>
      </c>
      <c r="I117" s="137">
        <f t="shared" ref="I117:J117" si="39">SUM(I116)</f>
        <v>0</v>
      </c>
      <c r="J117" s="137">
        <f t="shared" si="39"/>
        <v>500</v>
      </c>
      <c r="K117" s="137">
        <f t="shared" ref="K117:L117" si="40">SUM(K116)</f>
        <v>0</v>
      </c>
      <c r="L117" s="137">
        <f t="shared" si="40"/>
        <v>500</v>
      </c>
      <c r="M117" s="137">
        <f t="shared" ref="M117:N117" si="41">SUM(M116)</f>
        <v>0</v>
      </c>
      <c r="N117" s="137">
        <f t="shared" si="41"/>
        <v>500</v>
      </c>
    </row>
    <row r="118" spans="1:14" x14ac:dyDescent="0.25">
      <c r="A118" s="14">
        <v>1</v>
      </c>
      <c r="B118" s="14">
        <v>4</v>
      </c>
      <c r="D118" s="1">
        <v>611</v>
      </c>
      <c r="E118" s="7"/>
      <c r="G118" s="186" t="s">
        <v>59</v>
      </c>
      <c r="H118" s="135">
        <v>900</v>
      </c>
      <c r="I118" s="133">
        <v>0</v>
      </c>
      <c r="J118" s="133">
        <f>I118+H118</f>
        <v>900</v>
      </c>
      <c r="K118" s="133">
        <v>0</v>
      </c>
      <c r="L118" s="133">
        <f>K118+J118</f>
        <v>900</v>
      </c>
      <c r="M118" s="133">
        <v>300</v>
      </c>
      <c r="N118" s="133">
        <f>M118+L118</f>
        <v>1200</v>
      </c>
    </row>
    <row r="119" spans="1:14" x14ac:dyDescent="0.25">
      <c r="A119" s="106">
        <v>1</v>
      </c>
      <c r="B119" s="106">
        <v>4</v>
      </c>
      <c r="C119" s="107"/>
      <c r="D119" s="108"/>
      <c r="E119" s="109"/>
      <c r="G119" s="190" t="s">
        <v>60</v>
      </c>
      <c r="H119" s="137">
        <f t="shared" ref="H119" si="42">SUM(H118)</f>
        <v>900</v>
      </c>
      <c r="I119" s="137">
        <f t="shared" ref="I119:J119" si="43">SUM(I118)</f>
        <v>0</v>
      </c>
      <c r="J119" s="137">
        <f t="shared" si="43"/>
        <v>900</v>
      </c>
      <c r="K119" s="137">
        <f t="shared" ref="K119:L119" si="44">SUM(K118)</f>
        <v>0</v>
      </c>
      <c r="L119" s="137">
        <f t="shared" si="44"/>
        <v>900</v>
      </c>
      <c r="M119" s="137">
        <f t="shared" ref="M119:N119" si="45">SUM(M118)</f>
        <v>300</v>
      </c>
      <c r="N119" s="137">
        <f t="shared" si="45"/>
        <v>1200</v>
      </c>
    </row>
    <row r="120" spans="1:14" x14ac:dyDescent="0.25">
      <c r="A120" s="14">
        <v>1</v>
      </c>
      <c r="B120" s="14">
        <v>5</v>
      </c>
      <c r="D120" s="1">
        <v>637</v>
      </c>
      <c r="E120" s="7" t="s">
        <v>204</v>
      </c>
      <c r="G120" s="186" t="s">
        <v>61</v>
      </c>
      <c r="H120" s="135">
        <v>2200</v>
      </c>
      <c r="I120" s="133">
        <v>0</v>
      </c>
      <c r="J120" s="133">
        <f>I120+H120</f>
        <v>2200</v>
      </c>
      <c r="K120" s="133">
        <v>0</v>
      </c>
      <c r="L120" s="133">
        <f>K120+J120</f>
        <v>2200</v>
      </c>
      <c r="M120" s="133">
        <v>-400</v>
      </c>
      <c r="N120" s="133">
        <f>M120+L120</f>
        <v>1800</v>
      </c>
    </row>
    <row r="121" spans="1:14" x14ac:dyDescent="0.25">
      <c r="A121" s="106">
        <v>1</v>
      </c>
      <c r="B121" s="106">
        <v>5</v>
      </c>
      <c r="C121" s="107"/>
      <c r="D121" s="108"/>
      <c r="E121" s="109"/>
      <c r="G121" s="190" t="s">
        <v>62</v>
      </c>
      <c r="H121" s="137">
        <f t="shared" ref="H121" si="46">SUM(H120)</f>
        <v>2200</v>
      </c>
      <c r="I121" s="137">
        <f t="shared" ref="I121:J121" si="47">SUM(I120)</f>
        <v>0</v>
      </c>
      <c r="J121" s="137">
        <f t="shared" si="47"/>
        <v>2200</v>
      </c>
      <c r="K121" s="137">
        <f t="shared" ref="K121:L121" si="48">SUM(K120)</f>
        <v>0</v>
      </c>
      <c r="L121" s="137">
        <f t="shared" si="48"/>
        <v>2200</v>
      </c>
      <c r="M121" s="137">
        <f t="shared" ref="M121:N121" si="49">SUM(M120)</f>
        <v>-400</v>
      </c>
      <c r="N121" s="137">
        <f t="shared" si="49"/>
        <v>1800</v>
      </c>
    </row>
    <row r="122" spans="1:14" x14ac:dyDescent="0.25">
      <c r="A122" s="14">
        <v>1</v>
      </c>
      <c r="B122" s="14">
        <v>6</v>
      </c>
      <c r="D122" s="1">
        <v>637</v>
      </c>
      <c r="E122" s="7" t="s">
        <v>215</v>
      </c>
      <c r="G122" s="186" t="s">
        <v>63</v>
      </c>
      <c r="H122" s="135">
        <v>3500</v>
      </c>
      <c r="I122" s="133">
        <v>0</v>
      </c>
      <c r="J122" s="133">
        <f>I122+H122</f>
        <v>3500</v>
      </c>
      <c r="K122" s="133">
        <v>0</v>
      </c>
      <c r="L122" s="133">
        <f>K122+J122</f>
        <v>3500</v>
      </c>
      <c r="M122" s="133">
        <v>-1000</v>
      </c>
      <c r="N122" s="133">
        <f>M122+L122</f>
        <v>2500</v>
      </c>
    </row>
    <row r="123" spans="1:14" x14ac:dyDescent="0.25">
      <c r="A123" s="106">
        <v>1</v>
      </c>
      <c r="B123" s="106">
        <v>6</v>
      </c>
      <c r="C123" s="107"/>
      <c r="D123" s="108"/>
      <c r="E123" s="109"/>
      <c r="G123" s="190" t="s">
        <v>64</v>
      </c>
      <c r="H123" s="137">
        <f t="shared" ref="H123" si="50">SUM(H122)</f>
        <v>3500</v>
      </c>
      <c r="I123" s="137">
        <f t="shared" ref="I123:J123" si="51">SUM(I122)</f>
        <v>0</v>
      </c>
      <c r="J123" s="137">
        <f t="shared" si="51"/>
        <v>3500</v>
      </c>
      <c r="K123" s="137">
        <f t="shared" ref="K123:L123" si="52">SUM(K122)</f>
        <v>0</v>
      </c>
      <c r="L123" s="137">
        <f t="shared" si="52"/>
        <v>3500</v>
      </c>
      <c r="M123" s="137">
        <f t="shared" ref="M123:N123" si="53">SUM(M122)</f>
        <v>-1000</v>
      </c>
      <c r="N123" s="137">
        <f t="shared" si="53"/>
        <v>2500</v>
      </c>
    </row>
    <row r="124" spans="1:14" ht="30" x14ac:dyDescent="0.25">
      <c r="A124" s="14"/>
      <c r="B124" s="14"/>
      <c r="D124" s="1"/>
      <c r="E124" s="7"/>
      <c r="G124" s="191" t="s">
        <v>65</v>
      </c>
      <c r="H124" s="138">
        <f t="shared" ref="H124:N124" si="54">H19+H30+H35+H108+H113+H115+H117+H119+H121+H123</f>
        <v>339165</v>
      </c>
      <c r="I124" s="138">
        <f t="shared" si="54"/>
        <v>118369</v>
      </c>
      <c r="J124" s="138">
        <f t="shared" si="54"/>
        <v>457534</v>
      </c>
      <c r="K124" s="138">
        <f t="shared" si="54"/>
        <v>81267</v>
      </c>
      <c r="L124" s="138">
        <f t="shared" si="54"/>
        <v>538801</v>
      </c>
      <c r="M124" s="138">
        <f t="shared" si="54"/>
        <v>52124</v>
      </c>
      <c r="N124" s="138">
        <f t="shared" si="54"/>
        <v>590925</v>
      </c>
    </row>
    <row r="125" spans="1:14" x14ac:dyDescent="0.25">
      <c r="A125" s="14">
        <v>10</v>
      </c>
      <c r="B125" s="14">
        <v>1</v>
      </c>
      <c r="D125" s="1">
        <v>632</v>
      </c>
      <c r="E125" s="7" t="s">
        <v>201</v>
      </c>
      <c r="G125" s="186" t="s">
        <v>376</v>
      </c>
      <c r="H125" s="135">
        <v>400</v>
      </c>
      <c r="I125" s="133">
        <v>0</v>
      </c>
      <c r="J125" s="133">
        <f t="shared" ref="J125:J137" si="55">I125+H125</f>
        <v>400</v>
      </c>
      <c r="K125" s="133">
        <v>0</v>
      </c>
      <c r="L125" s="133">
        <f t="shared" ref="L125:L137" si="56">K125+J125</f>
        <v>400</v>
      </c>
      <c r="M125" s="133">
        <v>0</v>
      </c>
      <c r="N125" s="133">
        <f t="shared" ref="N125:N137" si="57">M125+L125</f>
        <v>400</v>
      </c>
    </row>
    <row r="126" spans="1:14" x14ac:dyDescent="0.25">
      <c r="A126" s="14">
        <v>10</v>
      </c>
      <c r="B126" s="14">
        <v>1</v>
      </c>
      <c r="D126" s="1">
        <v>633</v>
      </c>
      <c r="E126" s="7" t="s">
        <v>210</v>
      </c>
      <c r="G126" s="186" t="s">
        <v>66</v>
      </c>
      <c r="H126" s="135">
        <v>3000</v>
      </c>
      <c r="I126" s="133">
        <v>0</v>
      </c>
      <c r="J126" s="133">
        <f t="shared" si="55"/>
        <v>3000</v>
      </c>
      <c r="K126" s="133">
        <v>100</v>
      </c>
      <c r="L126" s="133">
        <f t="shared" si="56"/>
        <v>3100</v>
      </c>
      <c r="M126" s="133">
        <v>1200</v>
      </c>
      <c r="N126" s="133">
        <f t="shared" si="57"/>
        <v>4300</v>
      </c>
    </row>
    <row r="127" spans="1:14" x14ac:dyDescent="0.25">
      <c r="A127" s="14">
        <v>10</v>
      </c>
      <c r="B127" s="14">
        <v>1</v>
      </c>
      <c r="D127" s="1">
        <v>635</v>
      </c>
      <c r="E127" s="7" t="s">
        <v>210</v>
      </c>
      <c r="G127" s="186" t="s">
        <v>225</v>
      </c>
      <c r="H127" s="135">
        <v>200</v>
      </c>
      <c r="I127" s="133">
        <v>0</v>
      </c>
      <c r="J127" s="133">
        <f t="shared" si="55"/>
        <v>200</v>
      </c>
      <c r="K127" s="133">
        <v>0</v>
      </c>
      <c r="L127" s="133">
        <f t="shared" si="56"/>
        <v>200</v>
      </c>
      <c r="M127" s="133">
        <v>-200</v>
      </c>
      <c r="N127" s="133">
        <f t="shared" si="57"/>
        <v>0</v>
      </c>
    </row>
    <row r="128" spans="1:14" x14ac:dyDescent="0.25">
      <c r="A128" s="14">
        <v>10</v>
      </c>
      <c r="B128" s="14">
        <v>1</v>
      </c>
      <c r="D128" s="1">
        <v>632</v>
      </c>
      <c r="E128" s="7" t="s">
        <v>200</v>
      </c>
      <c r="G128" s="186" t="s">
        <v>67</v>
      </c>
      <c r="H128" s="135">
        <v>900</v>
      </c>
      <c r="I128" s="133">
        <v>0</v>
      </c>
      <c r="J128" s="133">
        <f t="shared" si="55"/>
        <v>900</v>
      </c>
      <c r="K128" s="133">
        <v>0</v>
      </c>
      <c r="L128" s="133">
        <f t="shared" si="56"/>
        <v>900</v>
      </c>
      <c r="M128" s="133">
        <v>0</v>
      </c>
      <c r="N128" s="133">
        <f t="shared" si="57"/>
        <v>900</v>
      </c>
    </row>
    <row r="129" spans="1:14" x14ac:dyDescent="0.25">
      <c r="A129" s="14">
        <v>10</v>
      </c>
      <c r="B129" s="14">
        <v>1</v>
      </c>
      <c r="D129" s="1">
        <v>632</v>
      </c>
      <c r="E129" s="7" t="s">
        <v>201</v>
      </c>
      <c r="G129" s="186" t="s">
        <v>68</v>
      </c>
      <c r="H129" s="135">
        <v>1600</v>
      </c>
      <c r="I129" s="133">
        <v>0</v>
      </c>
      <c r="J129" s="133">
        <f t="shared" si="55"/>
        <v>1600</v>
      </c>
      <c r="K129" s="133">
        <v>700</v>
      </c>
      <c r="L129" s="133">
        <f t="shared" si="56"/>
        <v>2300</v>
      </c>
      <c r="M129" s="133">
        <v>0</v>
      </c>
      <c r="N129" s="133">
        <f t="shared" si="57"/>
        <v>2300</v>
      </c>
    </row>
    <row r="130" spans="1:14" x14ac:dyDescent="0.25">
      <c r="A130" s="14">
        <v>10</v>
      </c>
      <c r="B130" s="14">
        <v>1</v>
      </c>
      <c r="D130" s="1">
        <v>632</v>
      </c>
      <c r="E130" s="7" t="s">
        <v>200</v>
      </c>
      <c r="G130" s="186" t="s">
        <v>69</v>
      </c>
      <c r="H130" s="135">
        <v>650</v>
      </c>
      <c r="I130" s="133">
        <v>0</v>
      </c>
      <c r="J130" s="133">
        <f t="shared" si="55"/>
        <v>650</v>
      </c>
      <c r="K130" s="133">
        <v>0</v>
      </c>
      <c r="L130" s="133">
        <f t="shared" si="56"/>
        <v>650</v>
      </c>
      <c r="M130" s="133">
        <v>-200</v>
      </c>
      <c r="N130" s="133">
        <f t="shared" si="57"/>
        <v>450</v>
      </c>
    </row>
    <row r="131" spans="1:14" x14ac:dyDescent="0.25">
      <c r="A131" s="14">
        <v>10</v>
      </c>
      <c r="B131" s="14">
        <v>1</v>
      </c>
      <c r="D131" s="1">
        <v>632</v>
      </c>
      <c r="E131" s="7" t="s">
        <v>201</v>
      </c>
      <c r="G131" s="186" t="s">
        <v>70</v>
      </c>
      <c r="H131" s="135">
        <v>1500</v>
      </c>
      <c r="I131" s="133">
        <v>0</v>
      </c>
      <c r="J131" s="133">
        <f t="shared" si="55"/>
        <v>1500</v>
      </c>
      <c r="K131" s="133">
        <v>0</v>
      </c>
      <c r="L131" s="133">
        <f t="shared" si="56"/>
        <v>1500</v>
      </c>
      <c r="M131" s="133">
        <v>0</v>
      </c>
      <c r="N131" s="133">
        <f t="shared" si="57"/>
        <v>1500</v>
      </c>
    </row>
    <row r="132" spans="1:14" x14ac:dyDescent="0.25">
      <c r="A132" s="14">
        <v>10</v>
      </c>
      <c r="B132" s="14">
        <v>1</v>
      </c>
      <c r="D132" s="1">
        <v>632</v>
      </c>
      <c r="E132" s="7" t="s">
        <v>200</v>
      </c>
      <c r="G132" s="186" t="s">
        <v>71</v>
      </c>
      <c r="H132" s="135">
        <v>400</v>
      </c>
      <c r="I132" s="133">
        <v>0</v>
      </c>
      <c r="J132" s="133">
        <f t="shared" si="55"/>
        <v>400</v>
      </c>
      <c r="K132" s="133">
        <v>0</v>
      </c>
      <c r="L132" s="133">
        <f t="shared" si="56"/>
        <v>400</v>
      </c>
      <c r="M132" s="133">
        <v>-200</v>
      </c>
      <c r="N132" s="133">
        <f t="shared" si="57"/>
        <v>200</v>
      </c>
    </row>
    <row r="133" spans="1:14" x14ac:dyDescent="0.25">
      <c r="A133" s="14">
        <v>10</v>
      </c>
      <c r="B133" s="14">
        <v>1</v>
      </c>
      <c r="D133" s="1">
        <v>632</v>
      </c>
      <c r="E133" s="7" t="s">
        <v>201</v>
      </c>
      <c r="G133" s="186" t="s">
        <v>72</v>
      </c>
      <c r="H133" s="135">
        <v>1400</v>
      </c>
      <c r="I133" s="133">
        <v>0</v>
      </c>
      <c r="J133" s="133">
        <f t="shared" si="55"/>
        <v>1400</v>
      </c>
      <c r="K133" s="133">
        <v>0</v>
      </c>
      <c r="L133" s="133">
        <f t="shared" si="56"/>
        <v>1400</v>
      </c>
      <c r="M133" s="133">
        <v>500</v>
      </c>
      <c r="N133" s="133">
        <f t="shared" si="57"/>
        <v>1900</v>
      </c>
    </row>
    <row r="134" spans="1:14" x14ac:dyDescent="0.25">
      <c r="A134" s="14">
        <v>10</v>
      </c>
      <c r="B134" s="14">
        <v>1</v>
      </c>
      <c r="D134" s="1">
        <v>632</v>
      </c>
      <c r="E134" s="7" t="s">
        <v>200</v>
      </c>
      <c r="G134" s="186" t="s">
        <v>73</v>
      </c>
      <c r="H134" s="135">
        <v>520</v>
      </c>
      <c r="I134" s="133">
        <v>0</v>
      </c>
      <c r="J134" s="133">
        <f t="shared" si="55"/>
        <v>520</v>
      </c>
      <c r="K134" s="133">
        <v>500</v>
      </c>
      <c r="L134" s="133">
        <f t="shared" si="56"/>
        <v>1020</v>
      </c>
      <c r="M134" s="133">
        <v>-800</v>
      </c>
      <c r="N134" s="133">
        <f t="shared" si="57"/>
        <v>220</v>
      </c>
    </row>
    <row r="135" spans="1:14" x14ac:dyDescent="0.25">
      <c r="A135" s="14">
        <v>10</v>
      </c>
      <c r="B135" s="14">
        <v>1</v>
      </c>
      <c r="D135" s="1">
        <v>632</v>
      </c>
      <c r="E135" s="7" t="s">
        <v>201</v>
      </c>
      <c r="G135" s="186" t="s">
        <v>74</v>
      </c>
      <c r="H135" s="135">
        <v>2000</v>
      </c>
      <c r="I135" s="133">
        <v>0</v>
      </c>
      <c r="J135" s="133">
        <f t="shared" si="55"/>
        <v>2000</v>
      </c>
      <c r="K135" s="133">
        <v>200</v>
      </c>
      <c r="L135" s="133">
        <f t="shared" si="56"/>
        <v>2200</v>
      </c>
      <c r="M135" s="133">
        <v>0</v>
      </c>
      <c r="N135" s="133">
        <f t="shared" si="57"/>
        <v>2200</v>
      </c>
    </row>
    <row r="136" spans="1:14" x14ac:dyDescent="0.25">
      <c r="A136" s="14">
        <v>10</v>
      </c>
      <c r="B136" s="14">
        <v>1</v>
      </c>
      <c r="D136" s="1">
        <v>632</v>
      </c>
      <c r="E136" s="7" t="s">
        <v>200</v>
      </c>
      <c r="G136" s="186" t="s">
        <v>75</v>
      </c>
      <c r="H136" s="135">
        <v>350</v>
      </c>
      <c r="I136" s="133">
        <v>0</v>
      </c>
      <c r="J136" s="133">
        <f t="shared" si="55"/>
        <v>350</v>
      </c>
      <c r="K136" s="133">
        <v>0</v>
      </c>
      <c r="L136" s="133">
        <f t="shared" si="56"/>
        <v>350</v>
      </c>
      <c r="M136" s="133">
        <v>-150</v>
      </c>
      <c r="N136" s="133">
        <f t="shared" si="57"/>
        <v>200</v>
      </c>
    </row>
    <row r="137" spans="1:14" x14ac:dyDescent="0.25">
      <c r="A137" s="14">
        <v>10</v>
      </c>
      <c r="B137" s="14">
        <v>1</v>
      </c>
      <c r="D137" s="1">
        <v>632</v>
      </c>
      <c r="E137" s="7" t="s">
        <v>201</v>
      </c>
      <c r="G137" s="186" t="s">
        <v>76</v>
      </c>
      <c r="H137" s="135">
        <v>2000</v>
      </c>
      <c r="I137" s="133">
        <v>0</v>
      </c>
      <c r="J137" s="133">
        <f t="shared" si="55"/>
        <v>2000</v>
      </c>
      <c r="K137" s="133">
        <v>0</v>
      </c>
      <c r="L137" s="133">
        <f t="shared" si="56"/>
        <v>2000</v>
      </c>
      <c r="M137" s="133">
        <v>100</v>
      </c>
      <c r="N137" s="133">
        <f t="shared" si="57"/>
        <v>2100</v>
      </c>
    </row>
    <row r="138" spans="1:14" ht="30" x14ac:dyDescent="0.25">
      <c r="A138" s="106">
        <v>10</v>
      </c>
      <c r="B138" s="106">
        <v>1</v>
      </c>
      <c r="C138" s="107"/>
      <c r="D138" s="108"/>
      <c r="E138" s="109"/>
      <c r="F138" s="107"/>
      <c r="G138" s="190" t="s">
        <v>221</v>
      </c>
      <c r="H138" s="137">
        <f t="shared" ref="H138" si="58">SUM(H125:H137)</f>
        <v>14920</v>
      </c>
      <c r="I138" s="137">
        <f t="shared" ref="I138:J138" si="59">SUM(I125:I137)</f>
        <v>0</v>
      </c>
      <c r="J138" s="137">
        <f t="shared" si="59"/>
        <v>14920</v>
      </c>
      <c r="K138" s="137">
        <f t="shared" ref="K138:L138" si="60">SUM(K125:K137)</f>
        <v>1500</v>
      </c>
      <c r="L138" s="137">
        <f t="shared" si="60"/>
        <v>16420</v>
      </c>
      <c r="M138" s="137">
        <f t="shared" ref="M138:N138" si="61">SUM(M125:M137)</f>
        <v>250</v>
      </c>
      <c r="N138" s="137">
        <f t="shared" si="61"/>
        <v>16670</v>
      </c>
    </row>
    <row r="139" spans="1:14" x14ac:dyDescent="0.25">
      <c r="A139" s="14">
        <v>10</v>
      </c>
      <c r="B139" s="14">
        <v>2</v>
      </c>
      <c r="D139" s="1">
        <v>651</v>
      </c>
      <c r="E139" s="7" t="s">
        <v>201</v>
      </c>
      <c r="G139" s="186" t="s">
        <v>78</v>
      </c>
      <c r="H139" s="135">
        <v>18124</v>
      </c>
      <c r="I139" s="133">
        <v>0</v>
      </c>
      <c r="J139" s="133">
        <f>I139+H139</f>
        <v>18124</v>
      </c>
      <c r="K139" s="133">
        <v>0</v>
      </c>
      <c r="L139" s="133">
        <f>K139+J139</f>
        <v>18124</v>
      </c>
      <c r="M139" s="133">
        <v>-9100</v>
      </c>
      <c r="N139" s="133">
        <f>M139+L139</f>
        <v>9024</v>
      </c>
    </row>
    <row r="140" spans="1:14" x14ac:dyDescent="0.25">
      <c r="A140" s="14">
        <v>10</v>
      </c>
      <c r="B140" s="14">
        <v>2</v>
      </c>
      <c r="D140" s="1">
        <v>651</v>
      </c>
      <c r="E140" s="7" t="s">
        <v>205</v>
      </c>
      <c r="G140" s="186" t="s">
        <v>604</v>
      </c>
      <c r="H140" s="135">
        <v>0</v>
      </c>
      <c r="I140" s="133">
        <v>0</v>
      </c>
      <c r="J140" s="133">
        <f>I140+H140</f>
        <v>0</v>
      </c>
      <c r="K140" s="133">
        <v>0</v>
      </c>
      <c r="L140" s="133">
        <f>K140+J140</f>
        <v>0</v>
      </c>
      <c r="M140" s="133">
        <v>9100</v>
      </c>
      <c r="N140" s="133">
        <f>M140+L140</f>
        <v>9100</v>
      </c>
    </row>
    <row r="141" spans="1:14" x14ac:dyDescent="0.25">
      <c r="A141" s="106">
        <v>10</v>
      </c>
      <c r="B141" s="106">
        <v>2</v>
      </c>
      <c r="C141" s="107"/>
      <c r="D141" s="108"/>
      <c r="E141" s="109"/>
      <c r="G141" s="190" t="s">
        <v>222</v>
      </c>
      <c r="H141" s="137">
        <f t="shared" ref="H141" si="62">SUM(H139)</f>
        <v>18124</v>
      </c>
      <c r="I141" s="137">
        <f t="shared" ref="I141:J141" si="63">SUM(I139)</f>
        <v>0</v>
      </c>
      <c r="J141" s="137">
        <f t="shared" si="63"/>
        <v>18124</v>
      </c>
      <c r="K141" s="137">
        <f t="shared" ref="K141:L141" si="64">SUM(K139)</f>
        <v>0</v>
      </c>
      <c r="L141" s="137">
        <f t="shared" si="64"/>
        <v>18124</v>
      </c>
      <c r="M141" s="137">
        <f>SUM(M139:M140)</f>
        <v>0</v>
      </c>
      <c r="N141" s="137">
        <f>SUM(N139:N140)</f>
        <v>18124</v>
      </c>
    </row>
    <row r="142" spans="1:14" ht="30" x14ac:dyDescent="0.25">
      <c r="A142" s="14">
        <v>10</v>
      </c>
      <c r="B142" s="14">
        <v>2</v>
      </c>
      <c r="D142" s="1">
        <v>821</v>
      </c>
      <c r="E142" s="7" t="s">
        <v>204</v>
      </c>
      <c r="G142" s="186" t="s">
        <v>79</v>
      </c>
      <c r="H142" s="135">
        <v>27916</v>
      </c>
      <c r="I142" s="133">
        <v>0</v>
      </c>
      <c r="J142" s="133">
        <f>I142+H142</f>
        <v>27916</v>
      </c>
      <c r="K142" s="133">
        <v>0</v>
      </c>
      <c r="L142" s="133">
        <f>K142+J142</f>
        <v>27916</v>
      </c>
      <c r="M142" s="133">
        <v>0</v>
      </c>
      <c r="N142" s="133">
        <f>M142+L142</f>
        <v>27916</v>
      </c>
    </row>
    <row r="143" spans="1:14" s="104" customFormat="1" ht="30" x14ac:dyDescent="0.25">
      <c r="A143" s="79">
        <v>10</v>
      </c>
      <c r="B143" s="79">
        <v>3</v>
      </c>
      <c r="D143" s="81">
        <v>821</v>
      </c>
      <c r="E143" s="105" t="s">
        <v>203</v>
      </c>
      <c r="G143" s="192" t="s">
        <v>576</v>
      </c>
      <c r="H143" s="166">
        <v>0</v>
      </c>
      <c r="I143" s="166">
        <v>92500</v>
      </c>
      <c r="J143" s="136">
        <f>I143+H143</f>
        <v>92500</v>
      </c>
      <c r="K143" s="166">
        <v>0</v>
      </c>
      <c r="L143" s="136">
        <f>K143+J143</f>
        <v>92500</v>
      </c>
      <c r="M143" s="166">
        <v>0</v>
      </c>
      <c r="N143" s="136">
        <f>M143+L143</f>
        <v>92500</v>
      </c>
    </row>
    <row r="144" spans="1:14" x14ac:dyDescent="0.25">
      <c r="A144" s="127">
        <v>10</v>
      </c>
      <c r="B144" s="127">
        <v>2</v>
      </c>
      <c r="C144" s="128"/>
      <c r="D144" s="129"/>
      <c r="E144" s="130"/>
      <c r="F144" s="128"/>
      <c r="G144" s="193" t="s">
        <v>223</v>
      </c>
      <c r="H144" s="139">
        <f>SUM(H142:H143)</f>
        <v>27916</v>
      </c>
      <c r="I144" s="139">
        <f t="shared" ref="I144:N144" si="65">SUM(I142:I143)</f>
        <v>92500</v>
      </c>
      <c r="J144" s="139">
        <f t="shared" si="65"/>
        <v>120416</v>
      </c>
      <c r="K144" s="139">
        <f t="shared" si="65"/>
        <v>0</v>
      </c>
      <c r="L144" s="139">
        <f t="shared" si="65"/>
        <v>120416</v>
      </c>
      <c r="M144" s="139">
        <f t="shared" si="65"/>
        <v>0</v>
      </c>
      <c r="N144" s="139">
        <f t="shared" si="65"/>
        <v>120416</v>
      </c>
    </row>
    <row r="145" spans="1:14" ht="30" x14ac:dyDescent="0.25">
      <c r="A145" s="14">
        <v>10</v>
      </c>
      <c r="B145" s="14">
        <v>3</v>
      </c>
      <c r="D145" s="1">
        <v>637</v>
      </c>
      <c r="E145" s="7" t="s">
        <v>204</v>
      </c>
      <c r="G145" s="186" t="s">
        <v>80</v>
      </c>
      <c r="H145" s="135">
        <v>3000</v>
      </c>
      <c r="I145" s="135">
        <v>6500</v>
      </c>
      <c r="J145" s="133">
        <f>I145+H145</f>
        <v>9500</v>
      </c>
      <c r="K145" s="135">
        <v>1200</v>
      </c>
      <c r="L145" s="133">
        <f>K145+J145</f>
        <v>10700</v>
      </c>
      <c r="M145" s="135">
        <v>0</v>
      </c>
      <c r="N145" s="133">
        <f>M145+L145</f>
        <v>10700</v>
      </c>
    </row>
    <row r="146" spans="1:14" x14ac:dyDescent="0.25">
      <c r="A146" s="106">
        <v>10</v>
      </c>
      <c r="B146" s="106">
        <v>3</v>
      </c>
      <c r="C146" s="107"/>
      <c r="D146" s="108"/>
      <c r="E146" s="109"/>
      <c r="G146" s="190" t="s">
        <v>224</v>
      </c>
      <c r="H146" s="137">
        <f t="shared" ref="H146" si="66">SUM(H145:H145)</f>
        <v>3000</v>
      </c>
      <c r="I146" s="137">
        <f t="shared" ref="I146:J146" si="67">SUM(I145:I145)</f>
        <v>6500</v>
      </c>
      <c r="J146" s="137">
        <f t="shared" si="67"/>
        <v>9500</v>
      </c>
      <c r="K146" s="137">
        <f t="shared" ref="K146:L146" si="68">SUM(K145:K145)</f>
        <v>1200</v>
      </c>
      <c r="L146" s="137">
        <f t="shared" si="68"/>
        <v>10700</v>
      </c>
      <c r="M146" s="137">
        <f t="shared" ref="M146:N146" si="69">SUM(M145:M145)</f>
        <v>0</v>
      </c>
      <c r="N146" s="137">
        <f t="shared" si="69"/>
        <v>10700</v>
      </c>
    </row>
    <row r="147" spans="1:14" x14ac:dyDescent="0.25">
      <c r="A147" s="14">
        <v>10</v>
      </c>
      <c r="B147" s="14">
        <v>3</v>
      </c>
      <c r="D147" s="1">
        <v>711</v>
      </c>
      <c r="E147" s="7" t="s">
        <v>200</v>
      </c>
      <c r="G147" s="186" t="s">
        <v>81</v>
      </c>
      <c r="H147" s="135">
        <v>0</v>
      </c>
      <c r="I147" s="133">
        <v>226</v>
      </c>
      <c r="J147" s="133">
        <f t="shared" ref="J147:J149" si="70">I147+H147</f>
        <v>226</v>
      </c>
      <c r="K147" s="133">
        <v>0</v>
      </c>
      <c r="L147" s="133">
        <f t="shared" ref="L147:L149" si="71">K147+J147</f>
        <v>226</v>
      </c>
      <c r="M147" s="133">
        <v>0</v>
      </c>
      <c r="N147" s="133">
        <f t="shared" ref="N147:N149" si="72">M147+L147</f>
        <v>226</v>
      </c>
    </row>
    <row r="148" spans="1:14" ht="30" x14ac:dyDescent="0.25">
      <c r="A148" s="14">
        <v>10</v>
      </c>
      <c r="B148" s="14">
        <v>3</v>
      </c>
      <c r="D148" s="1">
        <v>716</v>
      </c>
      <c r="E148" s="7"/>
      <c r="G148" s="186" t="s">
        <v>427</v>
      </c>
      <c r="H148" s="135">
        <v>6000</v>
      </c>
      <c r="I148" s="133">
        <v>0</v>
      </c>
      <c r="J148" s="133">
        <f t="shared" si="70"/>
        <v>6000</v>
      </c>
      <c r="K148" s="133">
        <v>0</v>
      </c>
      <c r="L148" s="133">
        <f t="shared" si="71"/>
        <v>6000</v>
      </c>
      <c r="M148" s="133">
        <v>-300</v>
      </c>
      <c r="N148" s="133">
        <f t="shared" si="72"/>
        <v>5700</v>
      </c>
    </row>
    <row r="149" spans="1:14" x14ac:dyDescent="0.25">
      <c r="A149" s="14">
        <v>10</v>
      </c>
      <c r="B149" s="14">
        <v>3</v>
      </c>
      <c r="D149" s="1">
        <v>717</v>
      </c>
      <c r="E149" s="7" t="s">
        <v>200</v>
      </c>
      <c r="G149" s="186" t="s">
        <v>82</v>
      </c>
      <c r="H149" s="135">
        <v>250000</v>
      </c>
      <c r="I149" s="133">
        <v>0</v>
      </c>
      <c r="J149" s="133">
        <f t="shared" si="70"/>
        <v>250000</v>
      </c>
      <c r="K149" s="133">
        <v>100000</v>
      </c>
      <c r="L149" s="133">
        <f t="shared" si="71"/>
        <v>350000</v>
      </c>
      <c r="M149" s="133">
        <v>20000</v>
      </c>
      <c r="N149" s="133">
        <f t="shared" si="72"/>
        <v>370000</v>
      </c>
    </row>
    <row r="150" spans="1:14" x14ac:dyDescent="0.25">
      <c r="A150" s="86">
        <v>10</v>
      </c>
      <c r="B150" s="86">
        <v>3</v>
      </c>
      <c r="C150" s="103"/>
      <c r="D150" s="84"/>
      <c r="E150" s="112"/>
      <c r="F150" s="103"/>
      <c r="G150" s="194" t="s">
        <v>135</v>
      </c>
      <c r="H150" s="140">
        <f t="shared" ref="H150" si="73">SUM(H147:H149)</f>
        <v>256000</v>
      </c>
      <c r="I150" s="140">
        <f t="shared" ref="I150:J150" si="74">SUM(I147:I149)</f>
        <v>226</v>
      </c>
      <c r="J150" s="140">
        <f t="shared" si="74"/>
        <v>256226</v>
      </c>
      <c r="K150" s="140">
        <f t="shared" ref="K150:L150" si="75">SUM(K147:K149)</f>
        <v>100000</v>
      </c>
      <c r="L150" s="140">
        <f t="shared" si="75"/>
        <v>356226</v>
      </c>
      <c r="M150" s="140">
        <f t="shared" ref="M150:N150" si="76">SUM(M147:M149)</f>
        <v>19700</v>
      </c>
      <c r="N150" s="140">
        <f t="shared" si="76"/>
        <v>375926</v>
      </c>
    </row>
    <row r="151" spans="1:14" ht="30" x14ac:dyDescent="0.25">
      <c r="A151" s="14">
        <v>11</v>
      </c>
      <c r="B151" s="14">
        <v>1</v>
      </c>
      <c r="D151" s="1">
        <v>611</v>
      </c>
      <c r="E151" s="7"/>
      <c r="G151" s="186" t="s">
        <v>401</v>
      </c>
      <c r="H151" s="135">
        <v>1300</v>
      </c>
      <c r="I151" s="133">
        <v>0</v>
      </c>
      <c r="J151" s="133">
        <f t="shared" ref="J151:J158" si="77">I151+H151</f>
        <v>1300</v>
      </c>
      <c r="K151" s="133">
        <v>0</v>
      </c>
      <c r="L151" s="133">
        <f t="shared" ref="L151:L158" si="78">K151+J151</f>
        <v>1300</v>
      </c>
      <c r="M151" s="133">
        <v>1600</v>
      </c>
      <c r="N151" s="133">
        <f t="shared" ref="N151:N158" si="79">M151+L151</f>
        <v>2900</v>
      </c>
    </row>
    <row r="152" spans="1:14" ht="30" x14ac:dyDescent="0.25">
      <c r="A152" s="14">
        <v>11</v>
      </c>
      <c r="B152" s="14">
        <v>1</v>
      </c>
      <c r="D152" s="1">
        <v>623</v>
      </c>
      <c r="E152" s="7"/>
      <c r="G152" s="186" t="s">
        <v>394</v>
      </c>
      <c r="H152" s="135">
        <v>200</v>
      </c>
      <c r="I152" s="133">
        <v>0</v>
      </c>
      <c r="J152" s="133">
        <f t="shared" si="77"/>
        <v>200</v>
      </c>
      <c r="K152" s="133">
        <v>0</v>
      </c>
      <c r="L152" s="133">
        <f t="shared" si="78"/>
        <v>200</v>
      </c>
      <c r="M152" s="133">
        <v>100</v>
      </c>
      <c r="N152" s="133">
        <f t="shared" si="79"/>
        <v>300</v>
      </c>
    </row>
    <row r="153" spans="1:14" ht="30" x14ac:dyDescent="0.25">
      <c r="A153" s="14">
        <v>11</v>
      </c>
      <c r="B153" s="14">
        <v>1</v>
      </c>
      <c r="D153" s="1">
        <v>625</v>
      </c>
      <c r="E153" s="7" t="s">
        <v>200</v>
      </c>
      <c r="G153" s="186" t="s">
        <v>395</v>
      </c>
      <c r="H153" s="135">
        <v>40</v>
      </c>
      <c r="I153" s="133">
        <v>0</v>
      </c>
      <c r="J153" s="133">
        <f t="shared" si="77"/>
        <v>40</v>
      </c>
      <c r="K153" s="133">
        <v>0</v>
      </c>
      <c r="L153" s="133">
        <f t="shared" si="78"/>
        <v>40</v>
      </c>
      <c r="M153" s="133">
        <v>0</v>
      </c>
      <c r="N153" s="133">
        <f t="shared" si="79"/>
        <v>40</v>
      </c>
    </row>
    <row r="154" spans="1:14" ht="30" x14ac:dyDescent="0.25">
      <c r="A154" s="14">
        <v>11</v>
      </c>
      <c r="B154" s="14">
        <v>1</v>
      </c>
      <c r="D154" s="1">
        <v>625</v>
      </c>
      <c r="E154" s="7" t="s">
        <v>201</v>
      </c>
      <c r="G154" s="186" t="s">
        <v>396</v>
      </c>
      <c r="H154" s="135">
        <v>300</v>
      </c>
      <c r="I154" s="133">
        <v>0</v>
      </c>
      <c r="J154" s="133">
        <f t="shared" si="77"/>
        <v>300</v>
      </c>
      <c r="K154" s="133">
        <v>0</v>
      </c>
      <c r="L154" s="133">
        <f t="shared" si="78"/>
        <v>300</v>
      </c>
      <c r="M154" s="133">
        <v>150</v>
      </c>
      <c r="N154" s="133">
        <f t="shared" si="79"/>
        <v>450</v>
      </c>
    </row>
    <row r="155" spans="1:14" ht="30" x14ac:dyDescent="0.25">
      <c r="A155" s="14">
        <v>11</v>
      </c>
      <c r="B155" s="14">
        <v>1</v>
      </c>
      <c r="D155" s="1">
        <v>625</v>
      </c>
      <c r="E155" s="7" t="s">
        <v>202</v>
      </c>
      <c r="G155" s="186" t="s">
        <v>397</v>
      </c>
      <c r="H155" s="135">
        <v>25</v>
      </c>
      <c r="I155" s="133">
        <v>0</v>
      </c>
      <c r="J155" s="133">
        <f t="shared" si="77"/>
        <v>25</v>
      </c>
      <c r="K155" s="133">
        <v>0</v>
      </c>
      <c r="L155" s="133">
        <f t="shared" si="78"/>
        <v>25</v>
      </c>
      <c r="M155" s="133">
        <v>0</v>
      </c>
      <c r="N155" s="133">
        <f t="shared" si="79"/>
        <v>25</v>
      </c>
    </row>
    <row r="156" spans="1:14" ht="30" x14ac:dyDescent="0.25">
      <c r="A156" s="14">
        <v>11</v>
      </c>
      <c r="B156" s="14">
        <v>1</v>
      </c>
      <c r="D156" s="1">
        <v>625</v>
      </c>
      <c r="E156" s="7" t="s">
        <v>203</v>
      </c>
      <c r="G156" s="186" t="s">
        <v>398</v>
      </c>
      <c r="H156" s="135">
        <v>60</v>
      </c>
      <c r="I156" s="133">
        <v>0</v>
      </c>
      <c r="J156" s="133">
        <f t="shared" si="77"/>
        <v>60</v>
      </c>
      <c r="K156" s="133">
        <v>0</v>
      </c>
      <c r="L156" s="133">
        <f t="shared" si="78"/>
        <v>60</v>
      </c>
      <c r="M156" s="133">
        <v>30</v>
      </c>
      <c r="N156" s="133">
        <f t="shared" si="79"/>
        <v>90</v>
      </c>
    </row>
    <row r="157" spans="1:14" x14ac:dyDescent="0.25">
      <c r="A157" s="14">
        <v>11</v>
      </c>
      <c r="B157" s="14">
        <v>1</v>
      </c>
      <c r="D157" s="1">
        <v>625</v>
      </c>
      <c r="E157" s="7" t="s">
        <v>204</v>
      </c>
      <c r="G157" s="186" t="s">
        <v>399</v>
      </c>
      <c r="H157" s="135">
        <v>30</v>
      </c>
      <c r="I157" s="133">
        <v>0</v>
      </c>
      <c r="J157" s="133">
        <f t="shared" si="77"/>
        <v>30</v>
      </c>
      <c r="K157" s="133">
        <v>0</v>
      </c>
      <c r="L157" s="133">
        <f t="shared" si="78"/>
        <v>30</v>
      </c>
      <c r="M157" s="133">
        <v>0</v>
      </c>
      <c r="N157" s="133">
        <f t="shared" si="79"/>
        <v>30</v>
      </c>
    </row>
    <row r="158" spans="1:14" x14ac:dyDescent="0.25">
      <c r="A158" s="14">
        <v>11</v>
      </c>
      <c r="B158" s="14">
        <v>1</v>
      </c>
      <c r="D158" s="1">
        <v>625</v>
      </c>
      <c r="E158" s="7" t="s">
        <v>205</v>
      </c>
      <c r="G158" s="186" t="s">
        <v>400</v>
      </c>
      <c r="H158" s="135">
        <v>100</v>
      </c>
      <c r="I158" s="133">
        <v>0</v>
      </c>
      <c r="J158" s="133">
        <f t="shared" si="77"/>
        <v>100</v>
      </c>
      <c r="K158" s="133">
        <v>0</v>
      </c>
      <c r="L158" s="133">
        <f t="shared" si="78"/>
        <v>100</v>
      </c>
      <c r="M158" s="133">
        <v>40</v>
      </c>
      <c r="N158" s="133">
        <f t="shared" si="79"/>
        <v>140</v>
      </c>
    </row>
    <row r="159" spans="1:14" ht="30" x14ac:dyDescent="0.25">
      <c r="A159" s="106">
        <v>11</v>
      </c>
      <c r="B159" s="106">
        <v>1</v>
      </c>
      <c r="C159" s="107"/>
      <c r="D159" s="108"/>
      <c r="E159" s="109"/>
      <c r="G159" s="190" t="s">
        <v>90</v>
      </c>
      <c r="H159" s="137">
        <f t="shared" ref="H159:N159" si="80">SUM(H151:H158)</f>
        <v>2055</v>
      </c>
      <c r="I159" s="137">
        <f t="shared" si="80"/>
        <v>0</v>
      </c>
      <c r="J159" s="137">
        <f t="shared" si="80"/>
        <v>2055</v>
      </c>
      <c r="K159" s="137">
        <f t="shared" si="80"/>
        <v>0</v>
      </c>
      <c r="L159" s="137">
        <f t="shared" si="80"/>
        <v>2055</v>
      </c>
      <c r="M159" s="137">
        <f t="shared" si="80"/>
        <v>1920</v>
      </c>
      <c r="N159" s="137">
        <f t="shared" si="80"/>
        <v>3975</v>
      </c>
    </row>
    <row r="160" spans="1:14" ht="30" x14ac:dyDescent="0.25">
      <c r="A160" s="14">
        <v>11</v>
      </c>
      <c r="B160" s="14">
        <v>1</v>
      </c>
      <c r="D160" s="1">
        <v>611</v>
      </c>
      <c r="E160" s="7"/>
      <c r="G160" s="186" t="s">
        <v>83</v>
      </c>
      <c r="H160" s="135">
        <v>240</v>
      </c>
      <c r="I160" s="133">
        <v>0</v>
      </c>
      <c r="J160" s="133">
        <f t="shared" ref="J160:J167" si="81">I160+H160</f>
        <v>240</v>
      </c>
      <c r="K160" s="133">
        <v>0</v>
      </c>
      <c r="L160" s="133">
        <f t="shared" ref="L160:L167" si="82">K160+J160</f>
        <v>240</v>
      </c>
      <c r="M160" s="133">
        <v>300</v>
      </c>
      <c r="N160" s="133">
        <f t="shared" ref="N160:N167" si="83">M160+L160</f>
        <v>540</v>
      </c>
    </row>
    <row r="161" spans="1:14" ht="45" x14ac:dyDescent="0.25">
      <c r="A161" s="14">
        <v>11</v>
      </c>
      <c r="B161" s="14">
        <v>1</v>
      </c>
      <c r="D161" s="1">
        <v>623</v>
      </c>
      <c r="E161" s="7"/>
      <c r="G161" s="186" t="s">
        <v>84</v>
      </c>
      <c r="H161" s="135">
        <v>50</v>
      </c>
      <c r="I161" s="133">
        <v>0</v>
      </c>
      <c r="J161" s="133">
        <f t="shared" si="81"/>
        <v>50</v>
      </c>
      <c r="K161" s="133">
        <v>0</v>
      </c>
      <c r="L161" s="133">
        <f t="shared" si="82"/>
        <v>50</v>
      </c>
      <c r="M161" s="133">
        <v>0</v>
      </c>
      <c r="N161" s="133">
        <f t="shared" si="83"/>
        <v>50</v>
      </c>
    </row>
    <row r="162" spans="1:14" x14ac:dyDescent="0.25">
      <c r="A162" s="14">
        <v>11</v>
      </c>
      <c r="B162" s="14">
        <v>1</v>
      </c>
      <c r="D162" s="1">
        <v>625</v>
      </c>
      <c r="E162" s="7" t="s">
        <v>200</v>
      </c>
      <c r="G162" s="186" t="s">
        <v>85</v>
      </c>
      <c r="H162" s="135">
        <v>10</v>
      </c>
      <c r="I162" s="133">
        <v>0</v>
      </c>
      <c r="J162" s="133">
        <f t="shared" si="81"/>
        <v>10</v>
      </c>
      <c r="K162" s="133">
        <v>0</v>
      </c>
      <c r="L162" s="133">
        <f t="shared" si="82"/>
        <v>10</v>
      </c>
      <c r="M162" s="133">
        <v>0</v>
      </c>
      <c r="N162" s="133">
        <f t="shared" si="83"/>
        <v>10</v>
      </c>
    </row>
    <row r="163" spans="1:14" x14ac:dyDescent="0.25">
      <c r="A163" s="14">
        <v>11</v>
      </c>
      <c r="B163" s="14">
        <v>1</v>
      </c>
      <c r="D163" s="1">
        <v>625</v>
      </c>
      <c r="E163" s="7" t="s">
        <v>201</v>
      </c>
      <c r="G163" s="186" t="s">
        <v>86</v>
      </c>
      <c r="H163" s="135">
        <v>50</v>
      </c>
      <c r="I163" s="133">
        <v>0</v>
      </c>
      <c r="J163" s="133">
        <f t="shared" si="81"/>
        <v>50</v>
      </c>
      <c r="K163" s="133">
        <v>0</v>
      </c>
      <c r="L163" s="133">
        <f t="shared" si="82"/>
        <v>50</v>
      </c>
      <c r="M163" s="133">
        <v>0</v>
      </c>
      <c r="N163" s="133">
        <f t="shared" si="83"/>
        <v>50</v>
      </c>
    </row>
    <row r="164" spans="1:14" ht="30" x14ac:dyDescent="0.25">
      <c r="A164" s="14">
        <v>11</v>
      </c>
      <c r="B164" s="14">
        <v>1</v>
      </c>
      <c r="D164" s="1">
        <v>625</v>
      </c>
      <c r="E164" s="7" t="s">
        <v>202</v>
      </c>
      <c r="G164" s="186" t="s">
        <v>87</v>
      </c>
      <c r="H164" s="135">
        <v>10</v>
      </c>
      <c r="I164" s="133">
        <v>0</v>
      </c>
      <c r="J164" s="133">
        <f t="shared" si="81"/>
        <v>10</v>
      </c>
      <c r="K164" s="133">
        <v>0</v>
      </c>
      <c r="L164" s="133">
        <f t="shared" si="82"/>
        <v>10</v>
      </c>
      <c r="M164" s="133">
        <v>0</v>
      </c>
      <c r="N164" s="133">
        <f t="shared" si="83"/>
        <v>10</v>
      </c>
    </row>
    <row r="165" spans="1:14" ht="30" x14ac:dyDescent="0.25">
      <c r="A165" s="14">
        <v>11</v>
      </c>
      <c r="B165" s="14">
        <v>1</v>
      </c>
      <c r="D165" s="1">
        <v>625</v>
      </c>
      <c r="E165" s="7" t="s">
        <v>203</v>
      </c>
      <c r="G165" s="186" t="s">
        <v>88</v>
      </c>
      <c r="H165" s="135">
        <v>10</v>
      </c>
      <c r="I165" s="133">
        <v>0</v>
      </c>
      <c r="J165" s="133">
        <f t="shared" si="81"/>
        <v>10</v>
      </c>
      <c r="K165" s="133">
        <v>0</v>
      </c>
      <c r="L165" s="133">
        <f t="shared" si="82"/>
        <v>10</v>
      </c>
      <c r="M165" s="133">
        <v>0</v>
      </c>
      <c r="N165" s="133">
        <f t="shared" si="83"/>
        <v>10</v>
      </c>
    </row>
    <row r="166" spans="1:14" x14ac:dyDescent="0.25">
      <c r="A166" s="14">
        <v>11</v>
      </c>
      <c r="B166" s="14">
        <v>1</v>
      </c>
      <c r="D166" s="1">
        <v>625</v>
      </c>
      <c r="E166" s="7" t="s">
        <v>204</v>
      </c>
      <c r="G166" s="186" t="s">
        <v>393</v>
      </c>
      <c r="H166" s="135">
        <v>10</v>
      </c>
      <c r="I166" s="133">
        <v>0</v>
      </c>
      <c r="J166" s="133">
        <f t="shared" si="81"/>
        <v>10</v>
      </c>
      <c r="K166" s="133">
        <v>0</v>
      </c>
      <c r="L166" s="133">
        <f t="shared" si="82"/>
        <v>10</v>
      </c>
      <c r="M166" s="133">
        <v>0</v>
      </c>
      <c r="N166" s="133">
        <f t="shared" si="83"/>
        <v>10</v>
      </c>
    </row>
    <row r="167" spans="1:14" x14ac:dyDescent="0.25">
      <c r="A167" s="14">
        <v>11</v>
      </c>
      <c r="B167" s="14">
        <v>1</v>
      </c>
      <c r="D167" s="1">
        <v>625</v>
      </c>
      <c r="E167" s="7" t="s">
        <v>210</v>
      </c>
      <c r="G167" s="186" t="s">
        <v>89</v>
      </c>
      <c r="H167" s="135">
        <v>10</v>
      </c>
      <c r="I167" s="133">
        <v>0</v>
      </c>
      <c r="J167" s="133">
        <f t="shared" si="81"/>
        <v>10</v>
      </c>
      <c r="K167" s="133">
        <v>0</v>
      </c>
      <c r="L167" s="133">
        <f t="shared" si="82"/>
        <v>10</v>
      </c>
      <c r="M167" s="133">
        <v>0</v>
      </c>
      <c r="N167" s="133">
        <f t="shared" si="83"/>
        <v>10</v>
      </c>
    </row>
    <row r="168" spans="1:14" ht="30" x14ac:dyDescent="0.25">
      <c r="A168" s="106">
        <v>11</v>
      </c>
      <c r="B168" s="106">
        <v>1</v>
      </c>
      <c r="C168" s="107"/>
      <c r="D168" s="108"/>
      <c r="E168" s="109"/>
      <c r="G168" s="190" t="s">
        <v>113</v>
      </c>
      <c r="H168" s="137">
        <f t="shared" ref="H168" si="84">SUM(H160:H167)</f>
        <v>390</v>
      </c>
      <c r="I168" s="137">
        <f t="shared" ref="I168:J168" si="85">SUM(I160:I167)</f>
        <v>0</v>
      </c>
      <c r="J168" s="137">
        <f t="shared" si="85"/>
        <v>390</v>
      </c>
      <c r="K168" s="137">
        <f t="shared" ref="K168:L168" si="86">SUM(K160:K167)</f>
        <v>0</v>
      </c>
      <c r="L168" s="137">
        <f t="shared" si="86"/>
        <v>390</v>
      </c>
      <c r="M168" s="137">
        <f t="shared" ref="M168:N168" si="87">SUM(M160:M167)</f>
        <v>300</v>
      </c>
      <c r="N168" s="137">
        <f t="shared" si="87"/>
        <v>690</v>
      </c>
    </row>
    <row r="169" spans="1:14" x14ac:dyDescent="0.25">
      <c r="A169" s="14">
        <v>11</v>
      </c>
      <c r="B169" s="14">
        <v>1</v>
      </c>
      <c r="D169" s="1">
        <v>611</v>
      </c>
      <c r="E169" s="7"/>
      <c r="G169" s="186" t="s">
        <v>91</v>
      </c>
      <c r="H169" s="135">
        <v>0</v>
      </c>
      <c r="I169" s="133">
        <v>0</v>
      </c>
      <c r="J169" s="133">
        <f>I169+H169</f>
        <v>0</v>
      </c>
      <c r="K169" s="133">
        <v>0</v>
      </c>
      <c r="L169" s="133">
        <f>K169+J169</f>
        <v>0</v>
      </c>
      <c r="M169" s="133">
        <v>0</v>
      </c>
      <c r="N169" s="133">
        <f>M169+L169</f>
        <v>0</v>
      </c>
    </row>
    <row r="170" spans="1:14" ht="30" x14ac:dyDescent="0.25">
      <c r="A170" s="106">
        <v>11</v>
      </c>
      <c r="B170" s="106">
        <v>1</v>
      </c>
      <c r="C170" s="107"/>
      <c r="D170" s="108"/>
      <c r="E170" s="109"/>
      <c r="G170" s="190" t="s">
        <v>112</v>
      </c>
      <c r="H170" s="137">
        <f t="shared" ref="H170" si="88">SUM(H169)</f>
        <v>0</v>
      </c>
      <c r="I170" s="137">
        <f t="shared" ref="I170:J170" si="89">SUM(I169)</f>
        <v>0</v>
      </c>
      <c r="J170" s="137">
        <f t="shared" si="89"/>
        <v>0</v>
      </c>
      <c r="K170" s="137">
        <f t="shared" ref="K170:L170" si="90">SUM(K169)</f>
        <v>0</v>
      </c>
      <c r="L170" s="137">
        <f t="shared" si="90"/>
        <v>0</v>
      </c>
      <c r="M170" s="137">
        <f t="shared" ref="M170:N170" si="91">SUM(M169)</f>
        <v>0</v>
      </c>
      <c r="N170" s="137">
        <f t="shared" si="91"/>
        <v>0</v>
      </c>
    </row>
    <row r="171" spans="1:14" x14ac:dyDescent="0.25">
      <c r="A171" s="14">
        <v>11</v>
      </c>
      <c r="B171" s="14">
        <v>2</v>
      </c>
      <c r="D171" s="1">
        <v>637</v>
      </c>
      <c r="E171" s="7" t="s">
        <v>213</v>
      </c>
      <c r="G171" s="195" t="s">
        <v>218</v>
      </c>
      <c r="H171" s="135">
        <v>10000</v>
      </c>
      <c r="I171" s="133">
        <v>0</v>
      </c>
      <c r="J171" s="133">
        <f>I171+H171</f>
        <v>10000</v>
      </c>
      <c r="K171" s="133">
        <v>9000</v>
      </c>
      <c r="L171" s="133">
        <f>K171+J171</f>
        <v>19000</v>
      </c>
      <c r="M171" s="133">
        <v>8000</v>
      </c>
      <c r="N171" s="133">
        <f>M171+L171</f>
        <v>27000</v>
      </c>
    </row>
    <row r="172" spans="1:14" ht="30" x14ac:dyDescent="0.25">
      <c r="A172" s="106">
        <v>11</v>
      </c>
      <c r="B172" s="106">
        <v>2</v>
      </c>
      <c r="C172" s="107"/>
      <c r="D172" s="108"/>
      <c r="E172" s="109"/>
      <c r="G172" s="190" t="s">
        <v>219</v>
      </c>
      <c r="H172" s="137">
        <f t="shared" ref="H172" si="92">SUM(H171)</f>
        <v>10000</v>
      </c>
      <c r="I172" s="137">
        <f t="shared" ref="I172:J172" si="93">SUM(I171)</f>
        <v>0</v>
      </c>
      <c r="J172" s="137">
        <f t="shared" si="93"/>
        <v>10000</v>
      </c>
      <c r="K172" s="137">
        <f t="shared" ref="K172:L172" si="94">SUM(K171)</f>
        <v>9000</v>
      </c>
      <c r="L172" s="137">
        <f t="shared" si="94"/>
        <v>19000</v>
      </c>
      <c r="M172" s="137">
        <f t="shared" ref="M172:N172" si="95">SUM(M171)</f>
        <v>8000</v>
      </c>
      <c r="N172" s="137">
        <f t="shared" si="95"/>
        <v>27000</v>
      </c>
    </row>
    <row r="173" spans="1:14" x14ac:dyDescent="0.25">
      <c r="A173" s="14">
        <v>11</v>
      </c>
      <c r="B173" s="14">
        <v>3</v>
      </c>
      <c r="D173" s="1">
        <v>637</v>
      </c>
      <c r="E173" s="7" t="s">
        <v>210</v>
      </c>
      <c r="G173" s="186" t="s">
        <v>92</v>
      </c>
      <c r="H173" s="135">
        <v>300</v>
      </c>
      <c r="I173" s="133">
        <v>0</v>
      </c>
      <c r="J173" s="133">
        <f t="shared" ref="J173:J177" si="96">I173+H173</f>
        <v>300</v>
      </c>
      <c r="K173" s="133">
        <v>0</v>
      </c>
      <c r="L173" s="133">
        <f t="shared" ref="L173:L177" si="97">K173+J173</f>
        <v>300</v>
      </c>
      <c r="M173" s="133">
        <v>0</v>
      </c>
      <c r="N173" s="133">
        <f t="shared" ref="N173:N177" si="98">M173+L173</f>
        <v>300</v>
      </c>
    </row>
    <row r="174" spans="1:14" x14ac:dyDescent="0.25">
      <c r="A174" s="14">
        <v>11</v>
      </c>
      <c r="B174" s="14">
        <v>3</v>
      </c>
      <c r="D174" s="1">
        <v>642</v>
      </c>
      <c r="E174" s="7" t="s">
        <v>215</v>
      </c>
      <c r="G174" s="186" t="s">
        <v>93</v>
      </c>
      <c r="H174" s="135">
        <v>100</v>
      </c>
      <c r="I174" s="133">
        <v>50</v>
      </c>
      <c r="J174" s="133">
        <f t="shared" si="96"/>
        <v>150</v>
      </c>
      <c r="K174" s="133">
        <v>0</v>
      </c>
      <c r="L174" s="133">
        <f t="shared" si="97"/>
        <v>150</v>
      </c>
      <c r="M174" s="133">
        <v>0</v>
      </c>
      <c r="N174" s="133">
        <f t="shared" si="98"/>
        <v>150</v>
      </c>
    </row>
    <row r="175" spans="1:14" x14ac:dyDescent="0.25">
      <c r="A175" s="14">
        <v>11</v>
      </c>
      <c r="B175" s="14">
        <v>3</v>
      </c>
      <c r="D175" s="1" t="s">
        <v>479</v>
      </c>
      <c r="E175" s="7" t="s">
        <v>213</v>
      </c>
      <c r="G175" s="186" t="s">
        <v>480</v>
      </c>
      <c r="H175" s="135">
        <v>8700</v>
      </c>
      <c r="I175" s="133">
        <v>0</v>
      </c>
      <c r="J175" s="133">
        <f t="shared" si="96"/>
        <v>8700</v>
      </c>
      <c r="K175" s="133">
        <v>-2000</v>
      </c>
      <c r="L175" s="133">
        <f t="shared" si="97"/>
        <v>6700</v>
      </c>
      <c r="M175" s="133">
        <v>-1500</v>
      </c>
      <c r="N175" s="133">
        <f t="shared" si="98"/>
        <v>5200</v>
      </c>
    </row>
    <row r="176" spans="1:14" x14ac:dyDescent="0.25">
      <c r="A176" s="14">
        <v>11</v>
      </c>
      <c r="B176" s="14">
        <v>3</v>
      </c>
      <c r="D176" s="1">
        <v>642</v>
      </c>
      <c r="E176" s="7"/>
      <c r="G176" s="186" t="s">
        <v>454</v>
      </c>
      <c r="H176" s="135">
        <v>0</v>
      </c>
      <c r="I176" s="133">
        <v>0</v>
      </c>
      <c r="J176" s="133">
        <f t="shared" si="96"/>
        <v>0</v>
      </c>
      <c r="K176" s="133">
        <v>0</v>
      </c>
      <c r="L176" s="133">
        <f t="shared" si="97"/>
        <v>0</v>
      </c>
      <c r="M176" s="133">
        <v>0</v>
      </c>
      <c r="N176" s="133">
        <f t="shared" si="98"/>
        <v>0</v>
      </c>
    </row>
    <row r="177" spans="1:14" ht="30" x14ac:dyDescent="0.25">
      <c r="A177" s="14">
        <v>11</v>
      </c>
      <c r="B177" s="14">
        <v>3</v>
      </c>
      <c r="D177" s="1">
        <v>642</v>
      </c>
      <c r="E177" s="7" t="s">
        <v>215</v>
      </c>
      <c r="G177" s="186" t="s">
        <v>94</v>
      </c>
      <c r="H177" s="135">
        <v>100</v>
      </c>
      <c r="I177" s="133">
        <v>0</v>
      </c>
      <c r="J177" s="133">
        <f t="shared" si="96"/>
        <v>100</v>
      </c>
      <c r="K177" s="133">
        <v>0</v>
      </c>
      <c r="L177" s="133">
        <f t="shared" si="97"/>
        <v>100</v>
      </c>
      <c r="M177" s="133">
        <v>0</v>
      </c>
      <c r="N177" s="133">
        <f t="shared" si="98"/>
        <v>100</v>
      </c>
    </row>
    <row r="178" spans="1:14" ht="30" x14ac:dyDescent="0.25">
      <c r="A178" s="106">
        <v>11</v>
      </c>
      <c r="B178" s="106">
        <v>3</v>
      </c>
      <c r="C178" s="107"/>
      <c r="D178" s="108"/>
      <c r="E178" s="109"/>
      <c r="G178" s="190" t="s">
        <v>111</v>
      </c>
      <c r="H178" s="137">
        <f t="shared" ref="H178" si="99">SUM(H173:H177)</f>
        <v>9200</v>
      </c>
      <c r="I178" s="137">
        <f t="shared" ref="I178:J178" si="100">SUM(I173:I177)</f>
        <v>50</v>
      </c>
      <c r="J178" s="137">
        <f t="shared" si="100"/>
        <v>9250</v>
      </c>
      <c r="K178" s="137">
        <f t="shared" ref="K178:L178" si="101">SUM(K173:K177)</f>
        <v>-2000</v>
      </c>
      <c r="L178" s="137">
        <f t="shared" si="101"/>
        <v>7250</v>
      </c>
      <c r="M178" s="137">
        <f t="shared" ref="M178:N178" si="102">SUM(M173:M177)</f>
        <v>-1500</v>
      </c>
      <c r="N178" s="137">
        <f t="shared" si="102"/>
        <v>5750</v>
      </c>
    </row>
    <row r="179" spans="1:14" x14ac:dyDescent="0.25">
      <c r="A179" s="14">
        <v>2</v>
      </c>
      <c r="B179" s="14">
        <v>1</v>
      </c>
      <c r="D179" s="1">
        <v>611</v>
      </c>
      <c r="E179" s="7"/>
      <c r="G179" s="186" t="s">
        <v>95</v>
      </c>
      <c r="H179" s="135">
        <v>2200</v>
      </c>
      <c r="I179" s="133">
        <v>0</v>
      </c>
      <c r="J179" s="133">
        <f t="shared" ref="J179:J193" si="103">I179+H179</f>
        <v>2200</v>
      </c>
      <c r="K179" s="133">
        <v>0</v>
      </c>
      <c r="L179" s="133">
        <f t="shared" ref="L179:L193" si="104">K179+J179</f>
        <v>2200</v>
      </c>
      <c r="M179" s="133">
        <v>0</v>
      </c>
      <c r="N179" s="133">
        <f t="shared" ref="N179:N193" si="105">M179+L179</f>
        <v>2200</v>
      </c>
    </row>
    <row r="180" spans="1:14" ht="30" x14ac:dyDescent="0.25">
      <c r="A180" s="14">
        <v>2</v>
      </c>
      <c r="B180" s="14">
        <v>1</v>
      </c>
      <c r="D180" s="1">
        <v>623</v>
      </c>
      <c r="E180" s="7"/>
      <c r="G180" s="186" t="s">
        <v>96</v>
      </c>
      <c r="H180" s="135">
        <v>150</v>
      </c>
      <c r="I180" s="133">
        <v>0</v>
      </c>
      <c r="J180" s="133">
        <f t="shared" si="103"/>
        <v>150</v>
      </c>
      <c r="K180" s="133">
        <v>0</v>
      </c>
      <c r="L180" s="133">
        <f t="shared" si="104"/>
        <v>150</v>
      </c>
      <c r="M180" s="133">
        <v>30</v>
      </c>
      <c r="N180" s="133">
        <f t="shared" si="105"/>
        <v>180</v>
      </c>
    </row>
    <row r="181" spans="1:14" ht="30" x14ac:dyDescent="0.25">
      <c r="A181" s="14">
        <v>2</v>
      </c>
      <c r="B181" s="14">
        <v>1</v>
      </c>
      <c r="D181" s="1">
        <v>625</v>
      </c>
      <c r="E181" s="7" t="s">
        <v>200</v>
      </c>
      <c r="G181" s="186" t="s">
        <v>97</v>
      </c>
      <c r="H181" s="135">
        <v>20</v>
      </c>
      <c r="I181" s="133">
        <v>0</v>
      </c>
      <c r="J181" s="133">
        <f t="shared" si="103"/>
        <v>20</v>
      </c>
      <c r="K181" s="133">
        <v>0</v>
      </c>
      <c r="L181" s="133">
        <f t="shared" si="104"/>
        <v>20</v>
      </c>
      <c r="M181" s="133">
        <v>0</v>
      </c>
      <c r="N181" s="133">
        <f t="shared" si="105"/>
        <v>20</v>
      </c>
    </row>
    <row r="182" spans="1:14" ht="30" x14ac:dyDescent="0.25">
      <c r="A182" s="14">
        <v>2</v>
      </c>
      <c r="B182" s="14">
        <v>1</v>
      </c>
      <c r="D182" s="1">
        <v>625</v>
      </c>
      <c r="E182" s="7" t="s">
        <v>201</v>
      </c>
      <c r="G182" s="186" t="s">
        <v>98</v>
      </c>
      <c r="H182" s="135">
        <v>220</v>
      </c>
      <c r="I182" s="133">
        <v>0</v>
      </c>
      <c r="J182" s="133">
        <f t="shared" si="103"/>
        <v>220</v>
      </c>
      <c r="K182" s="133">
        <v>0</v>
      </c>
      <c r="L182" s="133">
        <f t="shared" si="104"/>
        <v>220</v>
      </c>
      <c r="M182" s="133">
        <v>20</v>
      </c>
      <c r="N182" s="133">
        <f t="shared" si="105"/>
        <v>240</v>
      </c>
    </row>
    <row r="183" spans="1:14" ht="30" x14ac:dyDescent="0.25">
      <c r="A183" s="14">
        <v>2</v>
      </c>
      <c r="B183" s="14">
        <v>1</v>
      </c>
      <c r="D183" s="1">
        <v>625</v>
      </c>
      <c r="E183" s="7" t="s">
        <v>202</v>
      </c>
      <c r="G183" s="186" t="s">
        <v>99</v>
      </c>
      <c r="H183" s="135">
        <v>10</v>
      </c>
      <c r="I183" s="133">
        <v>0</v>
      </c>
      <c r="J183" s="133">
        <f t="shared" si="103"/>
        <v>10</v>
      </c>
      <c r="K183" s="133">
        <v>0</v>
      </c>
      <c r="L183" s="133">
        <f t="shared" si="104"/>
        <v>10</v>
      </c>
      <c r="M183" s="133">
        <v>0</v>
      </c>
      <c r="N183" s="133">
        <f t="shared" si="105"/>
        <v>10</v>
      </c>
    </row>
    <row r="184" spans="1:14" ht="30" x14ac:dyDescent="0.25">
      <c r="A184" s="14">
        <v>2</v>
      </c>
      <c r="B184" s="14">
        <v>1</v>
      </c>
      <c r="D184" s="1">
        <v>625</v>
      </c>
      <c r="E184" s="7" t="s">
        <v>203</v>
      </c>
      <c r="G184" s="186" t="s">
        <v>100</v>
      </c>
      <c r="H184" s="135">
        <v>45</v>
      </c>
      <c r="I184" s="133">
        <v>0</v>
      </c>
      <c r="J184" s="133">
        <f t="shared" si="103"/>
        <v>45</v>
      </c>
      <c r="K184" s="133">
        <v>0</v>
      </c>
      <c r="L184" s="133">
        <f t="shared" si="104"/>
        <v>45</v>
      </c>
      <c r="M184" s="133">
        <v>0</v>
      </c>
      <c r="N184" s="133">
        <f t="shared" si="105"/>
        <v>45</v>
      </c>
    </row>
    <row r="185" spans="1:14" ht="30" x14ac:dyDescent="0.25">
      <c r="A185" s="14">
        <v>2</v>
      </c>
      <c r="B185" s="14">
        <v>1</v>
      </c>
      <c r="D185" s="1">
        <v>625</v>
      </c>
      <c r="E185" s="7" t="s">
        <v>204</v>
      </c>
      <c r="G185" s="186" t="s">
        <v>101</v>
      </c>
      <c r="H185" s="135">
        <v>15</v>
      </c>
      <c r="I185" s="133">
        <v>0</v>
      </c>
      <c r="J185" s="133">
        <f t="shared" si="103"/>
        <v>15</v>
      </c>
      <c r="K185" s="133">
        <v>0</v>
      </c>
      <c r="L185" s="133">
        <f t="shared" si="104"/>
        <v>15</v>
      </c>
      <c r="M185" s="133">
        <v>0</v>
      </c>
      <c r="N185" s="133">
        <f t="shared" si="105"/>
        <v>15</v>
      </c>
    </row>
    <row r="186" spans="1:14" ht="30" x14ac:dyDescent="0.25">
      <c r="A186" s="14">
        <v>2</v>
      </c>
      <c r="B186" s="14">
        <v>1</v>
      </c>
      <c r="D186" s="1">
        <v>625</v>
      </c>
      <c r="E186" s="7" t="s">
        <v>205</v>
      </c>
      <c r="G186" s="186" t="s">
        <v>102</v>
      </c>
      <c r="H186" s="135">
        <v>90</v>
      </c>
      <c r="I186" s="133">
        <v>0</v>
      </c>
      <c r="J186" s="133">
        <f t="shared" si="103"/>
        <v>90</v>
      </c>
      <c r="K186" s="133">
        <v>0</v>
      </c>
      <c r="L186" s="133">
        <f t="shared" si="104"/>
        <v>90</v>
      </c>
      <c r="M186" s="133">
        <v>0</v>
      </c>
      <c r="N186" s="133">
        <f t="shared" si="105"/>
        <v>90</v>
      </c>
    </row>
    <row r="187" spans="1:14" x14ac:dyDescent="0.25">
      <c r="A187" s="14">
        <v>2</v>
      </c>
      <c r="B187" s="14">
        <v>1</v>
      </c>
      <c r="D187" s="1">
        <v>633</v>
      </c>
      <c r="E187" s="7" t="s">
        <v>210</v>
      </c>
      <c r="G187" s="186" t="s">
        <v>103</v>
      </c>
      <c r="H187" s="135">
        <v>0</v>
      </c>
      <c r="I187" s="133">
        <v>0</v>
      </c>
      <c r="J187" s="133">
        <f t="shared" si="103"/>
        <v>0</v>
      </c>
      <c r="K187" s="133">
        <v>0</v>
      </c>
      <c r="L187" s="133">
        <f t="shared" si="104"/>
        <v>0</v>
      </c>
      <c r="M187" s="133">
        <v>0</v>
      </c>
      <c r="N187" s="133">
        <f t="shared" si="105"/>
        <v>0</v>
      </c>
    </row>
    <row r="188" spans="1:14" x14ac:dyDescent="0.25">
      <c r="A188" s="14">
        <v>2</v>
      </c>
      <c r="B188" s="14">
        <v>1</v>
      </c>
      <c r="D188" s="1">
        <v>633</v>
      </c>
      <c r="E188" s="7" t="s">
        <v>210</v>
      </c>
      <c r="G188" s="186" t="s">
        <v>104</v>
      </c>
      <c r="H188" s="135">
        <v>200</v>
      </c>
      <c r="I188" s="133">
        <v>0</v>
      </c>
      <c r="J188" s="133">
        <f t="shared" si="103"/>
        <v>200</v>
      </c>
      <c r="K188" s="133">
        <v>0</v>
      </c>
      <c r="L188" s="136">
        <f t="shared" si="104"/>
        <v>200</v>
      </c>
      <c r="M188" s="136">
        <v>60</v>
      </c>
      <c r="N188" s="136">
        <f t="shared" si="105"/>
        <v>260</v>
      </c>
    </row>
    <row r="189" spans="1:14" x14ac:dyDescent="0.25">
      <c r="A189" s="14">
        <v>2</v>
      </c>
      <c r="B189" s="14">
        <v>1</v>
      </c>
      <c r="D189" s="1">
        <v>641</v>
      </c>
      <c r="E189" s="7" t="s">
        <v>200</v>
      </c>
      <c r="G189" s="186" t="s">
        <v>105</v>
      </c>
      <c r="H189" s="135">
        <v>0</v>
      </c>
      <c r="I189" s="133">
        <v>0</v>
      </c>
      <c r="J189" s="133">
        <f t="shared" si="103"/>
        <v>0</v>
      </c>
      <c r="K189" s="133">
        <v>0</v>
      </c>
      <c r="L189" s="133">
        <f t="shared" si="104"/>
        <v>0</v>
      </c>
      <c r="M189" s="133">
        <v>0</v>
      </c>
      <c r="N189" s="133">
        <f t="shared" si="105"/>
        <v>0</v>
      </c>
    </row>
    <row r="190" spans="1:14" ht="30" x14ac:dyDescent="0.25">
      <c r="A190" s="14">
        <v>2</v>
      </c>
      <c r="B190" s="14">
        <v>1</v>
      </c>
      <c r="D190" s="1">
        <v>641</v>
      </c>
      <c r="E190" s="7" t="s">
        <v>206</v>
      </c>
      <c r="G190" s="186" t="s">
        <v>108</v>
      </c>
      <c r="H190" s="135">
        <v>0</v>
      </c>
      <c r="I190" s="133">
        <v>0</v>
      </c>
      <c r="J190" s="133">
        <f t="shared" si="103"/>
        <v>0</v>
      </c>
      <c r="K190" s="133">
        <v>0</v>
      </c>
      <c r="L190" s="133">
        <f t="shared" si="104"/>
        <v>0</v>
      </c>
      <c r="M190" s="133">
        <v>0</v>
      </c>
      <c r="N190" s="133">
        <f t="shared" si="105"/>
        <v>0</v>
      </c>
    </row>
    <row r="191" spans="1:14" ht="30" x14ac:dyDescent="0.25">
      <c r="A191" s="14">
        <v>2</v>
      </c>
      <c r="B191" s="14">
        <v>1</v>
      </c>
      <c r="D191" s="1">
        <v>642</v>
      </c>
      <c r="E191" s="7" t="s">
        <v>201</v>
      </c>
      <c r="G191" s="186" t="s">
        <v>106</v>
      </c>
      <c r="H191" s="135">
        <v>4500</v>
      </c>
      <c r="I191" s="133">
        <v>0</v>
      </c>
      <c r="J191" s="133">
        <f t="shared" si="103"/>
        <v>4500</v>
      </c>
      <c r="K191" s="133">
        <v>0</v>
      </c>
      <c r="L191" s="133">
        <f t="shared" si="104"/>
        <v>4500</v>
      </c>
      <c r="M191" s="133">
        <v>0</v>
      </c>
      <c r="N191" s="133">
        <f t="shared" si="105"/>
        <v>4500</v>
      </c>
    </row>
    <row r="192" spans="1:14" ht="30" x14ac:dyDescent="0.25">
      <c r="A192" s="14">
        <v>2</v>
      </c>
      <c r="B192" s="14">
        <v>1</v>
      </c>
      <c r="D192" s="1">
        <v>642</v>
      </c>
      <c r="E192" s="7" t="s">
        <v>201</v>
      </c>
      <c r="G192" s="186" t="s">
        <v>107</v>
      </c>
      <c r="H192" s="135">
        <v>200</v>
      </c>
      <c r="I192" s="133">
        <v>0</v>
      </c>
      <c r="J192" s="133">
        <f t="shared" si="103"/>
        <v>200</v>
      </c>
      <c r="K192" s="133">
        <v>0</v>
      </c>
      <c r="L192" s="133">
        <f t="shared" si="104"/>
        <v>200</v>
      </c>
      <c r="M192" s="133">
        <v>0</v>
      </c>
      <c r="N192" s="133">
        <f t="shared" si="105"/>
        <v>200</v>
      </c>
    </row>
    <row r="193" spans="1:14" ht="30" x14ac:dyDescent="0.25">
      <c r="A193" s="14">
        <v>2</v>
      </c>
      <c r="B193" s="14">
        <v>1</v>
      </c>
      <c r="D193" s="1">
        <v>641</v>
      </c>
      <c r="E193" s="7" t="s">
        <v>200</v>
      </c>
      <c r="G193" s="186" t="s">
        <v>109</v>
      </c>
      <c r="H193" s="135">
        <v>5500</v>
      </c>
      <c r="I193" s="133">
        <v>0</v>
      </c>
      <c r="J193" s="133">
        <f t="shared" si="103"/>
        <v>5500</v>
      </c>
      <c r="K193" s="133">
        <v>1000</v>
      </c>
      <c r="L193" s="133">
        <f t="shared" si="104"/>
        <v>6500</v>
      </c>
      <c r="M193" s="133">
        <v>2000</v>
      </c>
      <c r="N193" s="133">
        <f t="shared" si="105"/>
        <v>8500</v>
      </c>
    </row>
    <row r="194" spans="1:14" ht="30" x14ac:dyDescent="0.25">
      <c r="A194" s="106">
        <v>2</v>
      </c>
      <c r="B194" s="106">
        <v>1</v>
      </c>
      <c r="C194" s="107"/>
      <c r="D194" s="108"/>
      <c r="E194" s="109"/>
      <c r="G194" s="190" t="s">
        <v>110</v>
      </c>
      <c r="H194" s="137">
        <f t="shared" ref="H194:N194" si="106">SUM(H179:H193)</f>
        <v>13150</v>
      </c>
      <c r="I194" s="137">
        <f t="shared" si="106"/>
        <v>0</v>
      </c>
      <c r="J194" s="137">
        <f t="shared" si="106"/>
        <v>13150</v>
      </c>
      <c r="K194" s="137">
        <f t="shared" si="106"/>
        <v>1000</v>
      </c>
      <c r="L194" s="137">
        <f t="shared" si="106"/>
        <v>14150</v>
      </c>
      <c r="M194" s="137">
        <f t="shared" si="106"/>
        <v>2110</v>
      </c>
      <c r="N194" s="137">
        <f t="shared" si="106"/>
        <v>16260</v>
      </c>
    </row>
    <row r="195" spans="1:14" x14ac:dyDescent="0.25">
      <c r="A195" s="14">
        <v>2</v>
      </c>
      <c r="B195" s="14">
        <v>2</v>
      </c>
      <c r="D195" s="1">
        <v>633</v>
      </c>
      <c r="E195" s="7" t="s">
        <v>210</v>
      </c>
      <c r="G195" s="186" t="s">
        <v>114</v>
      </c>
      <c r="H195" s="135">
        <v>0</v>
      </c>
      <c r="I195" s="133">
        <v>0</v>
      </c>
      <c r="J195" s="133">
        <f t="shared" ref="J195:J196" si="107">I195+H195</f>
        <v>0</v>
      </c>
      <c r="K195" s="133">
        <v>0</v>
      </c>
      <c r="L195" s="133">
        <f t="shared" ref="L195:L196" si="108">K195+J195</f>
        <v>0</v>
      </c>
      <c r="M195" s="133">
        <v>0</v>
      </c>
      <c r="N195" s="133">
        <f t="shared" ref="N195:N196" si="109">M195+L195</f>
        <v>0</v>
      </c>
    </row>
    <row r="196" spans="1:14" x14ac:dyDescent="0.25">
      <c r="A196" s="14">
        <v>2</v>
      </c>
      <c r="B196" s="14">
        <v>2</v>
      </c>
      <c r="D196" s="1">
        <v>635</v>
      </c>
      <c r="E196" s="7" t="s">
        <v>203</v>
      </c>
      <c r="G196" s="186" t="s">
        <v>115</v>
      </c>
      <c r="H196" s="135">
        <v>200</v>
      </c>
      <c r="I196" s="133">
        <v>0</v>
      </c>
      <c r="J196" s="133">
        <f t="shared" si="107"/>
        <v>200</v>
      </c>
      <c r="K196" s="133">
        <v>0</v>
      </c>
      <c r="L196" s="133">
        <f t="shared" si="108"/>
        <v>200</v>
      </c>
      <c r="M196" s="133">
        <v>-200</v>
      </c>
      <c r="N196" s="133">
        <f t="shared" si="109"/>
        <v>0</v>
      </c>
    </row>
    <row r="197" spans="1:14" x14ac:dyDescent="0.25">
      <c r="A197" s="106">
        <v>2</v>
      </c>
      <c r="B197" s="106">
        <v>2</v>
      </c>
      <c r="C197" s="107"/>
      <c r="D197" s="108"/>
      <c r="E197" s="109"/>
      <c r="G197" s="190" t="s">
        <v>116</v>
      </c>
      <c r="H197" s="137">
        <f t="shared" ref="H197" si="110">SUM(H195:H196)</f>
        <v>200</v>
      </c>
      <c r="I197" s="137">
        <f t="shared" ref="I197:J197" si="111">SUM(I195:I196)</f>
        <v>0</v>
      </c>
      <c r="J197" s="137">
        <f t="shared" si="111"/>
        <v>200</v>
      </c>
      <c r="K197" s="137">
        <f t="shared" ref="K197:L197" si="112">SUM(K195:K196)</f>
        <v>0</v>
      </c>
      <c r="L197" s="137">
        <f t="shared" si="112"/>
        <v>200</v>
      </c>
      <c r="M197" s="137">
        <f t="shared" ref="M197:N197" si="113">SUM(M195:M196)</f>
        <v>-200</v>
      </c>
      <c r="N197" s="137">
        <f t="shared" si="113"/>
        <v>0</v>
      </c>
    </row>
    <row r="198" spans="1:14" x14ac:dyDescent="0.25">
      <c r="A198" s="14">
        <v>2</v>
      </c>
      <c r="B198" s="14">
        <v>2</v>
      </c>
      <c r="D198" s="1">
        <v>633</v>
      </c>
      <c r="E198" s="7" t="s">
        <v>206</v>
      </c>
      <c r="G198" s="186" t="s">
        <v>117</v>
      </c>
      <c r="H198" s="135">
        <v>1000</v>
      </c>
      <c r="I198" s="133">
        <v>0</v>
      </c>
      <c r="J198" s="133">
        <f>I198+H198</f>
        <v>1000</v>
      </c>
      <c r="K198" s="133">
        <v>0</v>
      </c>
      <c r="L198" s="133">
        <f>K198+J198</f>
        <v>1000</v>
      </c>
      <c r="M198" s="133">
        <v>0</v>
      </c>
      <c r="N198" s="133">
        <f>M198+L198</f>
        <v>1000</v>
      </c>
    </row>
    <row r="199" spans="1:14" x14ac:dyDescent="0.25">
      <c r="A199" s="110">
        <v>2</v>
      </c>
      <c r="B199" s="110">
        <v>2</v>
      </c>
      <c r="C199" s="113"/>
      <c r="D199" s="114"/>
      <c r="E199" s="115"/>
      <c r="G199" s="190" t="s">
        <v>118</v>
      </c>
      <c r="H199" s="137">
        <f t="shared" ref="H199" si="114">SUM(H198)</f>
        <v>1000</v>
      </c>
      <c r="I199" s="137">
        <f t="shared" ref="I199:J199" si="115">SUM(I198)</f>
        <v>0</v>
      </c>
      <c r="J199" s="137">
        <f t="shared" si="115"/>
        <v>1000</v>
      </c>
      <c r="K199" s="137">
        <f t="shared" ref="K199:L199" si="116">SUM(K198)</f>
        <v>0</v>
      </c>
      <c r="L199" s="137">
        <f t="shared" si="116"/>
        <v>1000</v>
      </c>
      <c r="M199" s="137">
        <f t="shared" ref="M199:N199" si="117">SUM(M198)</f>
        <v>0</v>
      </c>
      <c r="N199" s="137">
        <f t="shared" si="117"/>
        <v>1000</v>
      </c>
    </row>
    <row r="200" spans="1:14" x14ac:dyDescent="0.25">
      <c r="A200" s="14">
        <v>2</v>
      </c>
      <c r="B200" s="14">
        <v>3</v>
      </c>
      <c r="D200" s="1">
        <v>632</v>
      </c>
      <c r="E200" s="7" t="s">
        <v>200</v>
      </c>
      <c r="G200" s="186" t="s">
        <v>119</v>
      </c>
      <c r="H200" s="135">
        <v>2600</v>
      </c>
      <c r="I200" s="133">
        <v>0</v>
      </c>
      <c r="J200" s="133">
        <f t="shared" ref="J200:J205" si="118">I200+H200</f>
        <v>2600</v>
      </c>
      <c r="K200" s="133">
        <v>0</v>
      </c>
      <c r="L200" s="133">
        <f t="shared" ref="L200:L205" si="119">K200+J200</f>
        <v>2600</v>
      </c>
      <c r="M200" s="133">
        <v>-1600</v>
      </c>
      <c r="N200" s="133">
        <f t="shared" ref="N200:N205" si="120">M200+L200</f>
        <v>1000</v>
      </c>
    </row>
    <row r="201" spans="1:14" x14ac:dyDescent="0.25">
      <c r="A201" s="14">
        <v>2</v>
      </c>
      <c r="B201" s="14">
        <v>3</v>
      </c>
      <c r="D201" s="1">
        <v>632</v>
      </c>
      <c r="E201" s="7" t="s">
        <v>201</v>
      </c>
      <c r="G201" s="186" t="s">
        <v>120</v>
      </c>
      <c r="H201" s="135">
        <v>800</v>
      </c>
      <c r="I201" s="133">
        <v>0</v>
      </c>
      <c r="J201" s="133">
        <f t="shared" si="118"/>
        <v>800</v>
      </c>
      <c r="K201" s="133">
        <v>400</v>
      </c>
      <c r="L201" s="133">
        <f t="shared" si="119"/>
        <v>1200</v>
      </c>
      <c r="M201" s="133">
        <v>200</v>
      </c>
      <c r="N201" s="133">
        <f t="shared" si="120"/>
        <v>1400</v>
      </c>
    </row>
    <row r="202" spans="1:14" x14ac:dyDescent="0.25">
      <c r="A202" s="14">
        <v>2</v>
      </c>
      <c r="B202" s="14">
        <v>3</v>
      </c>
      <c r="D202" s="1">
        <v>633</v>
      </c>
      <c r="E202" s="7" t="s">
        <v>210</v>
      </c>
      <c r="G202" s="186" t="s">
        <v>121</v>
      </c>
      <c r="H202" s="135">
        <v>100</v>
      </c>
      <c r="I202" s="133">
        <v>0</v>
      </c>
      <c r="J202" s="133">
        <f t="shared" si="118"/>
        <v>100</v>
      </c>
      <c r="K202" s="133">
        <v>0</v>
      </c>
      <c r="L202" s="133">
        <f t="shared" si="119"/>
        <v>100</v>
      </c>
      <c r="M202" s="133">
        <v>0</v>
      </c>
      <c r="N202" s="133">
        <f t="shared" si="120"/>
        <v>100</v>
      </c>
    </row>
    <row r="203" spans="1:14" x14ac:dyDescent="0.25">
      <c r="A203" s="14">
        <v>2</v>
      </c>
      <c r="B203" s="14">
        <v>3</v>
      </c>
      <c r="D203" s="1">
        <v>635</v>
      </c>
      <c r="E203" s="7" t="s">
        <v>200</v>
      </c>
      <c r="G203" s="186" t="s">
        <v>122</v>
      </c>
      <c r="H203" s="135">
        <v>100</v>
      </c>
      <c r="I203" s="133">
        <v>0</v>
      </c>
      <c r="J203" s="133">
        <f t="shared" si="118"/>
        <v>100</v>
      </c>
      <c r="K203" s="133">
        <v>6000</v>
      </c>
      <c r="L203" s="133">
        <f t="shared" si="119"/>
        <v>6100</v>
      </c>
      <c r="M203" s="133">
        <v>4200</v>
      </c>
      <c r="N203" s="133">
        <f t="shared" si="120"/>
        <v>10300</v>
      </c>
    </row>
    <row r="204" spans="1:14" x14ac:dyDescent="0.25">
      <c r="A204" s="14">
        <v>2</v>
      </c>
      <c r="B204" s="14">
        <v>3</v>
      </c>
      <c r="D204" s="1">
        <v>632</v>
      </c>
      <c r="E204" s="7" t="s">
        <v>200</v>
      </c>
      <c r="G204" s="186" t="s">
        <v>123</v>
      </c>
      <c r="H204" s="135">
        <v>6000</v>
      </c>
      <c r="I204" s="133">
        <v>0</v>
      </c>
      <c r="J204" s="133">
        <f t="shared" si="118"/>
        <v>6000</v>
      </c>
      <c r="K204" s="133">
        <v>0</v>
      </c>
      <c r="L204" s="133">
        <f t="shared" si="119"/>
        <v>6000</v>
      </c>
      <c r="M204" s="133">
        <v>-2000</v>
      </c>
      <c r="N204" s="133">
        <f t="shared" si="120"/>
        <v>4000</v>
      </c>
    </row>
    <row r="205" spans="1:14" x14ac:dyDescent="0.25">
      <c r="A205" s="14">
        <v>2</v>
      </c>
      <c r="B205" s="14">
        <v>2</v>
      </c>
      <c r="D205" s="1">
        <v>717</v>
      </c>
      <c r="E205" s="7" t="s">
        <v>200</v>
      </c>
      <c r="G205" s="186" t="s">
        <v>377</v>
      </c>
      <c r="H205" s="135">
        <v>0</v>
      </c>
      <c r="I205" s="133">
        <v>0</v>
      </c>
      <c r="J205" s="133">
        <f t="shared" si="118"/>
        <v>0</v>
      </c>
      <c r="K205" s="133">
        <v>0</v>
      </c>
      <c r="L205" s="133">
        <f t="shared" si="119"/>
        <v>0</v>
      </c>
      <c r="M205" s="133">
        <v>0</v>
      </c>
      <c r="N205" s="133">
        <f t="shared" si="120"/>
        <v>0</v>
      </c>
    </row>
    <row r="206" spans="1:14" ht="30" x14ac:dyDescent="0.25">
      <c r="A206" s="86">
        <v>2</v>
      </c>
      <c r="B206" s="86">
        <v>3</v>
      </c>
      <c r="C206" s="103"/>
      <c r="D206" s="84"/>
      <c r="E206" s="112"/>
      <c r="F206" s="103"/>
      <c r="G206" s="194" t="s">
        <v>378</v>
      </c>
      <c r="H206" s="140">
        <f t="shared" ref="H206" si="121">H205</f>
        <v>0</v>
      </c>
      <c r="I206" s="140">
        <f t="shared" ref="I206:N206" si="122">I205</f>
        <v>0</v>
      </c>
      <c r="J206" s="140">
        <f t="shared" si="122"/>
        <v>0</v>
      </c>
      <c r="K206" s="140">
        <f t="shared" si="122"/>
        <v>0</v>
      </c>
      <c r="L206" s="140">
        <f t="shared" si="122"/>
        <v>0</v>
      </c>
      <c r="M206" s="140">
        <f t="shared" si="122"/>
        <v>0</v>
      </c>
      <c r="N206" s="140">
        <f t="shared" si="122"/>
        <v>0</v>
      </c>
    </row>
    <row r="207" spans="1:14" ht="30" x14ac:dyDescent="0.25">
      <c r="A207" s="106">
        <v>2</v>
      </c>
      <c r="B207" s="106">
        <v>3</v>
      </c>
      <c r="C207" s="107"/>
      <c r="D207" s="108"/>
      <c r="E207" s="109"/>
      <c r="G207" s="190" t="s">
        <v>124</v>
      </c>
      <c r="H207" s="137">
        <f t="shared" ref="H207" si="123">SUM(H200:H204)</f>
        <v>9600</v>
      </c>
      <c r="I207" s="137">
        <f t="shared" ref="I207:J207" si="124">SUM(I200:I204)</f>
        <v>0</v>
      </c>
      <c r="J207" s="137">
        <f t="shared" si="124"/>
        <v>9600</v>
      </c>
      <c r="K207" s="137">
        <f t="shared" ref="K207:L207" si="125">SUM(K200:K204)</f>
        <v>6400</v>
      </c>
      <c r="L207" s="137">
        <f t="shared" si="125"/>
        <v>16000</v>
      </c>
      <c r="M207" s="137">
        <f t="shared" ref="M207:N207" si="126">SUM(M200:M204)</f>
        <v>800</v>
      </c>
      <c r="N207" s="137">
        <f t="shared" si="126"/>
        <v>16800</v>
      </c>
    </row>
    <row r="208" spans="1:14" x14ac:dyDescent="0.25">
      <c r="A208" s="79">
        <v>2</v>
      </c>
      <c r="B208" s="79">
        <v>4</v>
      </c>
      <c r="C208" s="104"/>
      <c r="D208" s="81">
        <v>632</v>
      </c>
      <c r="E208" s="105" t="s">
        <v>200</v>
      </c>
      <c r="G208" s="186" t="s">
        <v>125</v>
      </c>
      <c r="H208" s="135">
        <v>6500</v>
      </c>
      <c r="I208" s="133">
        <v>0</v>
      </c>
      <c r="J208" s="133">
        <f t="shared" ref="J208:J211" si="127">I208+H208</f>
        <v>6500</v>
      </c>
      <c r="K208" s="133">
        <v>0</v>
      </c>
      <c r="L208" s="133">
        <f t="shared" ref="L208:L211" si="128">K208+J208</f>
        <v>6500</v>
      </c>
      <c r="M208" s="133">
        <v>-1000</v>
      </c>
      <c r="N208" s="133">
        <f t="shared" ref="N208:N211" si="129">M208+L208</f>
        <v>5500</v>
      </c>
    </row>
    <row r="209" spans="1:14" ht="30" x14ac:dyDescent="0.25">
      <c r="A209" s="14">
        <v>2</v>
      </c>
      <c r="B209" s="14">
        <v>4</v>
      </c>
      <c r="D209" s="1">
        <v>632</v>
      </c>
      <c r="E209" s="7" t="s">
        <v>201</v>
      </c>
      <c r="G209" s="186" t="s">
        <v>126</v>
      </c>
      <c r="H209" s="135">
        <v>200</v>
      </c>
      <c r="I209" s="133">
        <v>0</v>
      </c>
      <c r="J209" s="133">
        <f t="shared" si="127"/>
        <v>200</v>
      </c>
      <c r="K209" s="133">
        <v>0</v>
      </c>
      <c r="L209" s="133">
        <f t="shared" si="128"/>
        <v>200</v>
      </c>
      <c r="M209" s="133">
        <v>0</v>
      </c>
      <c r="N209" s="133">
        <f t="shared" si="129"/>
        <v>200</v>
      </c>
    </row>
    <row r="210" spans="1:14" ht="30" x14ac:dyDescent="0.25">
      <c r="A210" s="14">
        <v>2</v>
      </c>
      <c r="B210" s="14">
        <v>4</v>
      </c>
      <c r="D210" s="1">
        <v>632</v>
      </c>
      <c r="E210" s="7" t="s">
        <v>200</v>
      </c>
      <c r="G210" s="186" t="s">
        <v>383</v>
      </c>
      <c r="H210" s="135">
        <v>1800</v>
      </c>
      <c r="I210" s="133">
        <v>0</v>
      </c>
      <c r="J210" s="133">
        <f t="shared" si="127"/>
        <v>1800</v>
      </c>
      <c r="K210" s="133">
        <v>0</v>
      </c>
      <c r="L210" s="133">
        <f t="shared" si="128"/>
        <v>1800</v>
      </c>
      <c r="M210" s="133">
        <v>-800</v>
      </c>
      <c r="N210" s="133">
        <f t="shared" si="129"/>
        <v>1000</v>
      </c>
    </row>
    <row r="211" spans="1:14" x14ac:dyDescent="0.25">
      <c r="A211" s="14">
        <v>2</v>
      </c>
      <c r="B211" s="14">
        <v>4</v>
      </c>
      <c r="D211" s="1">
        <v>635</v>
      </c>
      <c r="E211" s="7" t="s">
        <v>210</v>
      </c>
      <c r="G211" s="186" t="s">
        <v>127</v>
      </c>
      <c r="H211" s="135">
        <v>500</v>
      </c>
      <c r="I211" s="133">
        <v>0</v>
      </c>
      <c r="J211" s="133">
        <f t="shared" si="127"/>
        <v>500</v>
      </c>
      <c r="K211" s="133">
        <v>0</v>
      </c>
      <c r="L211" s="133">
        <f t="shared" si="128"/>
        <v>500</v>
      </c>
      <c r="M211" s="133">
        <v>-450</v>
      </c>
      <c r="N211" s="133">
        <f t="shared" si="129"/>
        <v>50</v>
      </c>
    </row>
    <row r="212" spans="1:14" x14ac:dyDescent="0.25">
      <c r="A212" s="106">
        <v>2</v>
      </c>
      <c r="B212" s="106">
        <v>4</v>
      </c>
      <c r="C212" s="107"/>
      <c r="D212" s="108"/>
      <c r="E212" s="109"/>
      <c r="G212" s="190" t="s">
        <v>128</v>
      </c>
      <c r="H212" s="137">
        <f t="shared" ref="H212" si="130">SUM(H208:H211)</f>
        <v>9000</v>
      </c>
      <c r="I212" s="137">
        <f t="shared" ref="I212:J212" si="131">SUM(I208:I211)</f>
        <v>0</v>
      </c>
      <c r="J212" s="137">
        <f t="shared" si="131"/>
        <v>9000</v>
      </c>
      <c r="K212" s="137">
        <f t="shared" ref="K212:L212" si="132">SUM(K208:K211)</f>
        <v>0</v>
      </c>
      <c r="L212" s="137">
        <f t="shared" si="132"/>
        <v>9000</v>
      </c>
      <c r="M212" s="137">
        <f t="shared" ref="M212:N212" si="133">SUM(M208:M211)</f>
        <v>-2250</v>
      </c>
      <c r="N212" s="137">
        <f t="shared" si="133"/>
        <v>6750</v>
      </c>
    </row>
    <row r="213" spans="1:14" ht="30" x14ac:dyDescent="0.25">
      <c r="A213" s="14">
        <v>2</v>
      </c>
      <c r="B213" s="14">
        <v>5</v>
      </c>
      <c r="D213" s="1">
        <v>632</v>
      </c>
      <c r="E213" s="7" t="s">
        <v>200</v>
      </c>
      <c r="G213" s="186" t="s">
        <v>129</v>
      </c>
      <c r="H213" s="135">
        <v>400</v>
      </c>
      <c r="I213" s="133">
        <v>0</v>
      </c>
      <c r="J213" s="133">
        <f t="shared" ref="J213:J217" si="134">I213+H213</f>
        <v>400</v>
      </c>
      <c r="K213" s="133">
        <v>0</v>
      </c>
      <c r="L213" s="133">
        <f t="shared" ref="L213:L217" si="135">K213+J213</f>
        <v>400</v>
      </c>
      <c r="M213" s="133">
        <v>0</v>
      </c>
      <c r="N213" s="133">
        <f t="shared" ref="N213:N217" si="136">M213+L213</f>
        <v>400</v>
      </c>
    </row>
    <row r="214" spans="1:14" x14ac:dyDescent="0.25">
      <c r="A214" s="14">
        <v>2</v>
      </c>
      <c r="B214" s="14">
        <v>5</v>
      </c>
      <c r="D214" s="1">
        <v>632</v>
      </c>
      <c r="E214" s="7" t="s">
        <v>201</v>
      </c>
      <c r="G214" s="186" t="s">
        <v>130</v>
      </c>
      <c r="H214" s="135">
        <v>300</v>
      </c>
      <c r="I214" s="133">
        <v>0</v>
      </c>
      <c r="J214" s="133">
        <f t="shared" si="134"/>
        <v>300</v>
      </c>
      <c r="K214" s="133">
        <v>0</v>
      </c>
      <c r="L214" s="133">
        <f t="shared" si="135"/>
        <v>300</v>
      </c>
      <c r="M214" s="133">
        <v>0</v>
      </c>
      <c r="N214" s="133">
        <f t="shared" si="136"/>
        <v>300</v>
      </c>
    </row>
    <row r="215" spans="1:14" x14ac:dyDescent="0.25">
      <c r="A215" s="14">
        <v>2</v>
      </c>
      <c r="B215" s="14">
        <v>5</v>
      </c>
      <c r="D215" s="1">
        <v>633</v>
      </c>
      <c r="E215" s="7" t="s">
        <v>210</v>
      </c>
      <c r="G215" s="186" t="s">
        <v>131</v>
      </c>
      <c r="H215" s="135">
        <v>300</v>
      </c>
      <c r="I215" s="133">
        <v>0</v>
      </c>
      <c r="J215" s="133">
        <f t="shared" si="134"/>
        <v>300</v>
      </c>
      <c r="K215" s="133">
        <v>0</v>
      </c>
      <c r="L215" s="133">
        <f t="shared" si="135"/>
        <v>300</v>
      </c>
      <c r="M215" s="133">
        <v>0</v>
      </c>
      <c r="N215" s="133">
        <f t="shared" si="136"/>
        <v>300</v>
      </c>
    </row>
    <row r="216" spans="1:14" x14ac:dyDescent="0.25">
      <c r="A216" s="14">
        <v>2</v>
      </c>
      <c r="B216" s="14">
        <v>5</v>
      </c>
      <c r="D216" s="1">
        <v>633</v>
      </c>
      <c r="E216" s="7" t="s">
        <v>210</v>
      </c>
      <c r="G216" s="186" t="s">
        <v>590</v>
      </c>
      <c r="H216" s="135">
        <v>0</v>
      </c>
      <c r="I216" s="133">
        <v>0</v>
      </c>
      <c r="J216" s="133">
        <f t="shared" si="134"/>
        <v>0</v>
      </c>
      <c r="K216" s="133">
        <v>4572</v>
      </c>
      <c r="L216" s="133">
        <f t="shared" si="135"/>
        <v>4572</v>
      </c>
      <c r="M216" s="133">
        <v>0</v>
      </c>
      <c r="N216" s="133">
        <f t="shared" si="136"/>
        <v>4572</v>
      </c>
    </row>
    <row r="217" spans="1:14" x14ac:dyDescent="0.25">
      <c r="A217" s="14">
        <v>2</v>
      </c>
      <c r="B217" s="14">
        <v>5</v>
      </c>
      <c r="D217" s="1">
        <v>635</v>
      </c>
      <c r="E217" s="7" t="s">
        <v>210</v>
      </c>
      <c r="G217" s="186" t="s">
        <v>585</v>
      </c>
      <c r="H217" s="135">
        <v>0</v>
      </c>
      <c r="I217" s="133">
        <v>6000</v>
      </c>
      <c r="J217" s="133">
        <f t="shared" si="134"/>
        <v>6000</v>
      </c>
      <c r="K217" s="133">
        <v>3600</v>
      </c>
      <c r="L217" s="133">
        <f t="shared" si="135"/>
        <v>9600</v>
      </c>
      <c r="M217" s="133">
        <v>2700</v>
      </c>
      <c r="N217" s="133">
        <f t="shared" si="136"/>
        <v>12300</v>
      </c>
    </row>
    <row r="218" spans="1:14" ht="30" x14ac:dyDescent="0.25">
      <c r="A218" s="106">
        <v>2</v>
      </c>
      <c r="B218" s="106">
        <v>5</v>
      </c>
      <c r="C218" s="107"/>
      <c r="D218" s="108"/>
      <c r="E218" s="109"/>
      <c r="G218" s="190" t="s">
        <v>132</v>
      </c>
      <c r="H218" s="137">
        <f t="shared" ref="H218" si="137">SUM(H213:H217)</f>
        <v>1000</v>
      </c>
      <c r="I218" s="137">
        <f t="shared" ref="I218:J218" si="138">SUM(I213:I217)</f>
        <v>6000</v>
      </c>
      <c r="J218" s="137">
        <f t="shared" si="138"/>
        <v>7000</v>
      </c>
      <c r="K218" s="137">
        <f t="shared" ref="K218:L218" si="139">SUM(K213:K217)</f>
        <v>8172</v>
      </c>
      <c r="L218" s="137">
        <f t="shared" si="139"/>
        <v>15172</v>
      </c>
      <c r="M218" s="137">
        <f t="shared" ref="M218:N218" si="140">SUM(M213:M217)</f>
        <v>2700</v>
      </c>
      <c r="N218" s="137">
        <f t="shared" si="140"/>
        <v>17872</v>
      </c>
    </row>
    <row r="219" spans="1:14" ht="30" x14ac:dyDescent="0.25">
      <c r="A219" s="14">
        <v>2</v>
      </c>
      <c r="B219" s="14">
        <v>5</v>
      </c>
      <c r="D219" s="1">
        <v>717</v>
      </c>
      <c r="E219" s="7" t="s">
        <v>200</v>
      </c>
      <c r="G219" s="186" t="s">
        <v>133</v>
      </c>
      <c r="H219" s="135">
        <v>0</v>
      </c>
      <c r="I219" s="133">
        <v>0</v>
      </c>
      <c r="J219" s="133">
        <f t="shared" ref="J219:J222" si="141">I219+H219</f>
        <v>0</v>
      </c>
      <c r="K219" s="133">
        <v>0</v>
      </c>
      <c r="L219" s="133">
        <f t="shared" ref="L219:L222" si="142">K219+J219</f>
        <v>0</v>
      </c>
      <c r="M219" s="133">
        <v>0</v>
      </c>
      <c r="N219" s="133">
        <f t="shared" ref="N219:N222" si="143">M219+L219</f>
        <v>0</v>
      </c>
    </row>
    <row r="220" spans="1:14" x14ac:dyDescent="0.25">
      <c r="A220" s="14">
        <v>2</v>
      </c>
      <c r="B220" s="14">
        <v>5</v>
      </c>
      <c r="D220" s="1">
        <v>717</v>
      </c>
      <c r="E220" s="7" t="s">
        <v>200</v>
      </c>
      <c r="G220" s="186" t="s">
        <v>134</v>
      </c>
      <c r="H220" s="135">
        <v>0</v>
      </c>
      <c r="I220" s="133">
        <v>0</v>
      </c>
      <c r="J220" s="133">
        <f t="shared" si="141"/>
        <v>0</v>
      </c>
      <c r="K220" s="133">
        <v>0</v>
      </c>
      <c r="L220" s="133">
        <f t="shared" si="142"/>
        <v>0</v>
      </c>
      <c r="M220" s="133">
        <v>0</v>
      </c>
      <c r="N220" s="133">
        <f t="shared" si="143"/>
        <v>0</v>
      </c>
    </row>
    <row r="221" spans="1:14" ht="30" x14ac:dyDescent="0.25">
      <c r="A221" s="14">
        <v>2</v>
      </c>
      <c r="B221" s="14">
        <v>5</v>
      </c>
      <c r="D221" s="1">
        <v>717</v>
      </c>
      <c r="E221" s="7" t="s">
        <v>201</v>
      </c>
      <c r="G221" s="186" t="s">
        <v>486</v>
      </c>
      <c r="H221" s="135">
        <v>0</v>
      </c>
      <c r="I221" s="133">
        <v>0</v>
      </c>
      <c r="J221" s="133">
        <f t="shared" si="141"/>
        <v>0</v>
      </c>
      <c r="K221" s="133">
        <v>0</v>
      </c>
      <c r="L221" s="133">
        <f t="shared" si="142"/>
        <v>0</v>
      </c>
      <c r="M221" s="133">
        <v>0</v>
      </c>
      <c r="N221" s="133">
        <f t="shared" si="143"/>
        <v>0</v>
      </c>
    </row>
    <row r="222" spans="1:14" ht="30" x14ac:dyDescent="0.25">
      <c r="A222" s="14">
        <v>2</v>
      </c>
      <c r="B222" s="14">
        <v>5</v>
      </c>
      <c r="D222" s="1">
        <v>717</v>
      </c>
      <c r="E222" s="7" t="s">
        <v>200</v>
      </c>
      <c r="G222" s="186" t="s">
        <v>487</v>
      </c>
      <c r="H222" s="135">
        <v>0</v>
      </c>
      <c r="I222" s="133">
        <v>0</v>
      </c>
      <c r="J222" s="133">
        <f t="shared" si="141"/>
        <v>0</v>
      </c>
      <c r="K222" s="133">
        <v>0</v>
      </c>
      <c r="L222" s="133">
        <f t="shared" si="142"/>
        <v>0</v>
      </c>
      <c r="M222" s="133">
        <v>0</v>
      </c>
      <c r="N222" s="133">
        <f t="shared" si="143"/>
        <v>0</v>
      </c>
    </row>
    <row r="223" spans="1:14" ht="30" x14ac:dyDescent="0.25">
      <c r="A223" s="86">
        <v>2</v>
      </c>
      <c r="B223" s="86">
        <v>5</v>
      </c>
      <c r="C223" s="103"/>
      <c r="D223" s="84"/>
      <c r="E223" s="112"/>
      <c r="F223" s="103"/>
      <c r="G223" s="194" t="s">
        <v>136</v>
      </c>
      <c r="H223" s="140">
        <f t="shared" ref="H223:N223" si="144">SUM(H219:H222)</f>
        <v>0</v>
      </c>
      <c r="I223" s="140">
        <f t="shared" si="144"/>
        <v>0</v>
      </c>
      <c r="J223" s="140">
        <f t="shared" si="144"/>
        <v>0</v>
      </c>
      <c r="K223" s="140">
        <f t="shared" si="144"/>
        <v>0</v>
      </c>
      <c r="L223" s="140">
        <f t="shared" si="144"/>
        <v>0</v>
      </c>
      <c r="M223" s="140">
        <f t="shared" si="144"/>
        <v>0</v>
      </c>
      <c r="N223" s="140">
        <f t="shared" si="144"/>
        <v>0</v>
      </c>
    </row>
    <row r="224" spans="1:14" x14ac:dyDescent="0.25">
      <c r="A224" s="14">
        <v>3</v>
      </c>
      <c r="B224" s="14">
        <v>1</v>
      </c>
      <c r="D224" s="1">
        <v>633</v>
      </c>
      <c r="E224" s="7" t="s">
        <v>203</v>
      </c>
      <c r="G224" s="186" t="s">
        <v>137</v>
      </c>
      <c r="H224" s="135">
        <v>100</v>
      </c>
      <c r="I224" s="133">
        <v>0</v>
      </c>
      <c r="J224" s="133">
        <f t="shared" ref="J224:J229" si="145">I224+H224</f>
        <v>100</v>
      </c>
      <c r="K224" s="133">
        <v>0</v>
      </c>
      <c r="L224" s="133">
        <f t="shared" ref="L224:L229" si="146">K224+J224</f>
        <v>100</v>
      </c>
      <c r="M224" s="133">
        <v>0</v>
      </c>
      <c r="N224" s="133">
        <f t="shared" ref="N224:N229" si="147">M224+L224</f>
        <v>100</v>
      </c>
    </row>
    <row r="225" spans="1:14" x14ac:dyDescent="0.25">
      <c r="A225" s="14">
        <v>3</v>
      </c>
      <c r="B225" s="14">
        <v>1</v>
      </c>
      <c r="D225" s="1">
        <v>633</v>
      </c>
      <c r="E225" s="7" t="s">
        <v>206</v>
      </c>
      <c r="G225" s="186" t="s">
        <v>138</v>
      </c>
      <c r="H225" s="135">
        <v>0</v>
      </c>
      <c r="I225" s="133">
        <v>0</v>
      </c>
      <c r="J225" s="133">
        <f t="shared" si="145"/>
        <v>0</v>
      </c>
      <c r="K225" s="133">
        <v>0</v>
      </c>
      <c r="L225" s="133">
        <f t="shared" si="146"/>
        <v>0</v>
      </c>
      <c r="M225" s="133">
        <v>0</v>
      </c>
      <c r="N225" s="133">
        <f t="shared" si="147"/>
        <v>0</v>
      </c>
    </row>
    <row r="226" spans="1:14" x14ac:dyDescent="0.25">
      <c r="A226" s="14">
        <v>3</v>
      </c>
      <c r="B226" s="14">
        <v>1</v>
      </c>
      <c r="D226" s="1">
        <v>634</v>
      </c>
      <c r="E226" s="7" t="s">
        <v>200</v>
      </c>
      <c r="G226" s="186" t="s">
        <v>139</v>
      </c>
      <c r="H226" s="135">
        <v>0</v>
      </c>
      <c r="I226" s="133">
        <v>0</v>
      </c>
      <c r="J226" s="133">
        <f t="shared" si="145"/>
        <v>0</v>
      </c>
      <c r="K226" s="133">
        <v>0</v>
      </c>
      <c r="L226" s="133">
        <f t="shared" si="146"/>
        <v>0</v>
      </c>
      <c r="M226" s="133">
        <v>0</v>
      </c>
      <c r="N226" s="133">
        <f t="shared" si="147"/>
        <v>0</v>
      </c>
    </row>
    <row r="227" spans="1:14" ht="30" x14ac:dyDescent="0.25">
      <c r="A227" s="14">
        <v>3</v>
      </c>
      <c r="B227" s="14">
        <v>1</v>
      </c>
      <c r="D227" s="1">
        <v>637</v>
      </c>
      <c r="E227" s="7" t="s">
        <v>203</v>
      </c>
      <c r="G227" s="186" t="s">
        <v>140</v>
      </c>
      <c r="H227" s="135">
        <v>1500</v>
      </c>
      <c r="I227" s="133">
        <v>0</v>
      </c>
      <c r="J227" s="133">
        <f t="shared" si="145"/>
        <v>1500</v>
      </c>
      <c r="K227" s="133">
        <v>0</v>
      </c>
      <c r="L227" s="133">
        <f t="shared" si="146"/>
        <v>1500</v>
      </c>
      <c r="M227" s="133">
        <v>0</v>
      </c>
      <c r="N227" s="133">
        <f t="shared" si="147"/>
        <v>1500</v>
      </c>
    </row>
    <row r="228" spans="1:14" x14ac:dyDescent="0.25">
      <c r="A228" s="14">
        <v>3</v>
      </c>
      <c r="B228" s="14">
        <v>1</v>
      </c>
      <c r="D228" s="1">
        <v>637</v>
      </c>
      <c r="E228" s="7" t="s">
        <v>216</v>
      </c>
      <c r="G228" s="186" t="s">
        <v>141</v>
      </c>
      <c r="H228" s="135">
        <v>0</v>
      </c>
      <c r="I228" s="133">
        <v>0</v>
      </c>
      <c r="J228" s="133">
        <f t="shared" si="145"/>
        <v>0</v>
      </c>
      <c r="K228" s="133">
        <v>0</v>
      </c>
      <c r="L228" s="133">
        <f t="shared" si="146"/>
        <v>0</v>
      </c>
      <c r="M228" s="133">
        <v>0</v>
      </c>
      <c r="N228" s="133">
        <f t="shared" si="147"/>
        <v>0</v>
      </c>
    </row>
    <row r="229" spans="1:14" x14ac:dyDescent="0.25">
      <c r="A229" s="14">
        <v>3</v>
      </c>
      <c r="B229" s="14">
        <v>1</v>
      </c>
      <c r="D229" s="1">
        <v>642</v>
      </c>
      <c r="E229" s="7" t="s">
        <v>210</v>
      </c>
      <c r="G229" s="186" t="s">
        <v>142</v>
      </c>
      <c r="H229" s="135">
        <v>0</v>
      </c>
      <c r="I229" s="133">
        <v>0</v>
      </c>
      <c r="J229" s="133">
        <f t="shared" si="145"/>
        <v>0</v>
      </c>
      <c r="K229" s="133">
        <v>0</v>
      </c>
      <c r="L229" s="133">
        <f t="shared" si="146"/>
        <v>0</v>
      </c>
      <c r="M229" s="133">
        <v>0</v>
      </c>
      <c r="N229" s="133">
        <f t="shared" si="147"/>
        <v>0</v>
      </c>
    </row>
    <row r="230" spans="1:14" x14ac:dyDescent="0.25">
      <c r="A230" s="106">
        <v>3</v>
      </c>
      <c r="B230" s="106">
        <v>1</v>
      </c>
      <c r="C230" s="107"/>
      <c r="D230" s="108"/>
      <c r="E230" s="109"/>
      <c r="G230" s="190" t="s">
        <v>143</v>
      </c>
      <c r="H230" s="137">
        <f t="shared" ref="H230" si="148">SUM(H224:H229)</f>
        <v>1600</v>
      </c>
      <c r="I230" s="137">
        <f t="shared" ref="I230:J230" si="149">SUM(I224:I229)</f>
        <v>0</v>
      </c>
      <c r="J230" s="137">
        <f t="shared" si="149"/>
        <v>1600</v>
      </c>
      <c r="K230" s="137">
        <f t="shared" ref="K230:L230" si="150">SUM(K224:K229)</f>
        <v>0</v>
      </c>
      <c r="L230" s="137">
        <f t="shared" si="150"/>
        <v>1600</v>
      </c>
      <c r="M230" s="137">
        <f t="shared" ref="M230:N230" si="151">SUM(M224:M229)</f>
        <v>0</v>
      </c>
      <c r="N230" s="137">
        <f t="shared" si="151"/>
        <v>1600</v>
      </c>
    </row>
    <row r="231" spans="1:14" x14ac:dyDescent="0.25">
      <c r="A231" s="79">
        <v>4</v>
      </c>
      <c r="B231" s="79">
        <v>1</v>
      </c>
      <c r="C231" s="104"/>
      <c r="D231" s="81" t="s">
        <v>527</v>
      </c>
      <c r="E231" s="105" t="s">
        <v>203</v>
      </c>
      <c r="F231" s="104"/>
      <c r="G231" s="192" t="s">
        <v>591</v>
      </c>
      <c r="H231" s="135">
        <v>0</v>
      </c>
      <c r="I231" s="133">
        <v>0</v>
      </c>
      <c r="J231" s="133">
        <f t="shared" ref="J231:J243" si="152">I231+H231</f>
        <v>0</v>
      </c>
      <c r="K231" s="133">
        <v>2000</v>
      </c>
      <c r="L231" s="133">
        <f t="shared" ref="L231:L243" si="153">K231+J231</f>
        <v>2000</v>
      </c>
      <c r="M231" s="133">
        <v>0</v>
      </c>
      <c r="N231" s="133">
        <f t="shared" ref="N231:N243" si="154">M231+L231</f>
        <v>2000</v>
      </c>
    </row>
    <row r="232" spans="1:14" x14ac:dyDescent="0.25">
      <c r="A232" s="14">
        <v>4</v>
      </c>
      <c r="B232" s="14">
        <v>1</v>
      </c>
      <c r="D232" s="81" t="s">
        <v>570</v>
      </c>
      <c r="E232" s="105" t="s">
        <v>203</v>
      </c>
      <c r="F232" s="104"/>
      <c r="G232" s="192" t="s">
        <v>591</v>
      </c>
      <c r="H232" s="135">
        <v>0</v>
      </c>
      <c r="I232" s="133">
        <v>0</v>
      </c>
      <c r="J232" s="133">
        <f t="shared" si="152"/>
        <v>0</v>
      </c>
      <c r="K232" s="133">
        <v>235</v>
      </c>
      <c r="L232" s="133">
        <f t="shared" si="153"/>
        <v>235</v>
      </c>
      <c r="M232" s="133">
        <v>0</v>
      </c>
      <c r="N232" s="133">
        <f t="shared" si="154"/>
        <v>235</v>
      </c>
    </row>
    <row r="233" spans="1:14" ht="30" x14ac:dyDescent="0.25">
      <c r="A233" s="14">
        <v>4</v>
      </c>
      <c r="B233" s="14">
        <v>1</v>
      </c>
      <c r="D233" s="1">
        <v>637</v>
      </c>
      <c r="E233" s="7" t="s">
        <v>201</v>
      </c>
      <c r="G233" s="186" t="s">
        <v>542</v>
      </c>
      <c r="H233" s="135">
        <v>0</v>
      </c>
      <c r="I233" s="133">
        <v>0</v>
      </c>
      <c r="J233" s="133">
        <f t="shared" si="152"/>
        <v>0</v>
      </c>
      <c r="K233" s="133">
        <v>0</v>
      </c>
      <c r="L233" s="133">
        <f t="shared" si="153"/>
        <v>0</v>
      </c>
      <c r="M233" s="133">
        <v>0</v>
      </c>
      <c r="N233" s="133">
        <f t="shared" si="154"/>
        <v>0</v>
      </c>
    </row>
    <row r="234" spans="1:14" x14ac:dyDescent="0.25">
      <c r="A234" s="14">
        <v>4</v>
      </c>
      <c r="B234" s="14">
        <v>1</v>
      </c>
      <c r="D234" s="1">
        <v>633</v>
      </c>
      <c r="E234" s="7" t="s">
        <v>210</v>
      </c>
      <c r="G234" s="186" t="s">
        <v>144</v>
      </c>
      <c r="H234" s="135">
        <v>880</v>
      </c>
      <c r="I234" s="133">
        <v>0</v>
      </c>
      <c r="J234" s="133">
        <f t="shared" si="152"/>
        <v>880</v>
      </c>
      <c r="K234" s="133">
        <v>0</v>
      </c>
      <c r="L234" s="133">
        <f t="shared" si="153"/>
        <v>880</v>
      </c>
      <c r="M234" s="133">
        <v>0</v>
      </c>
      <c r="N234" s="133">
        <f t="shared" si="154"/>
        <v>880</v>
      </c>
    </row>
    <row r="235" spans="1:14" x14ac:dyDescent="0.25">
      <c r="A235" s="14">
        <v>4</v>
      </c>
      <c r="B235" s="14">
        <v>1</v>
      </c>
      <c r="D235" s="1">
        <v>633</v>
      </c>
      <c r="E235" s="7" t="s">
        <v>207</v>
      </c>
      <c r="G235" s="186" t="s">
        <v>418</v>
      </c>
      <c r="H235" s="135">
        <v>6000</v>
      </c>
      <c r="I235" s="133">
        <v>0</v>
      </c>
      <c r="J235" s="133">
        <f t="shared" si="152"/>
        <v>6000</v>
      </c>
      <c r="K235" s="133">
        <v>0</v>
      </c>
      <c r="L235" s="133">
        <f t="shared" si="153"/>
        <v>6000</v>
      </c>
      <c r="M235" s="133">
        <v>-3500</v>
      </c>
      <c r="N235" s="133">
        <f t="shared" si="154"/>
        <v>2500</v>
      </c>
    </row>
    <row r="236" spans="1:14" ht="30" x14ac:dyDescent="0.25">
      <c r="A236" s="14">
        <v>4</v>
      </c>
      <c r="B236" s="14">
        <v>1</v>
      </c>
      <c r="D236" s="1">
        <v>634</v>
      </c>
      <c r="E236" s="7" t="s">
        <v>201</v>
      </c>
      <c r="G236" s="186" t="s">
        <v>362</v>
      </c>
      <c r="H236" s="135">
        <v>4000</v>
      </c>
      <c r="I236" s="133">
        <v>0</v>
      </c>
      <c r="J236" s="133">
        <f t="shared" si="152"/>
        <v>4000</v>
      </c>
      <c r="K236" s="133">
        <v>7000</v>
      </c>
      <c r="L236" s="133">
        <f t="shared" si="153"/>
        <v>11000</v>
      </c>
      <c r="M236" s="133">
        <v>1100</v>
      </c>
      <c r="N236" s="133">
        <f t="shared" si="154"/>
        <v>12100</v>
      </c>
    </row>
    <row r="237" spans="1:14" x14ac:dyDescent="0.25">
      <c r="A237" s="14">
        <v>4</v>
      </c>
      <c r="B237" s="14">
        <v>1</v>
      </c>
      <c r="D237" s="1">
        <v>632</v>
      </c>
      <c r="E237" s="7" t="s">
        <v>200</v>
      </c>
      <c r="G237" s="186" t="s">
        <v>363</v>
      </c>
      <c r="H237" s="135">
        <v>1000</v>
      </c>
      <c r="I237" s="133">
        <v>0</v>
      </c>
      <c r="J237" s="133">
        <f t="shared" si="152"/>
        <v>1000</v>
      </c>
      <c r="K237" s="133">
        <v>0</v>
      </c>
      <c r="L237" s="133">
        <f t="shared" si="153"/>
        <v>1000</v>
      </c>
      <c r="M237" s="133">
        <v>0</v>
      </c>
      <c r="N237" s="133">
        <f t="shared" si="154"/>
        <v>1000</v>
      </c>
    </row>
    <row r="238" spans="1:14" x14ac:dyDescent="0.25">
      <c r="A238" s="14">
        <v>4</v>
      </c>
      <c r="B238" s="14">
        <v>1</v>
      </c>
      <c r="D238" s="1">
        <v>632</v>
      </c>
      <c r="E238" s="7" t="s">
        <v>200</v>
      </c>
      <c r="G238" s="186" t="s">
        <v>425</v>
      </c>
      <c r="H238" s="135">
        <v>2500</v>
      </c>
      <c r="I238" s="133">
        <v>300</v>
      </c>
      <c r="J238" s="133">
        <f t="shared" si="152"/>
        <v>2800</v>
      </c>
      <c r="K238" s="133">
        <v>2400</v>
      </c>
      <c r="L238" s="133">
        <f t="shared" si="153"/>
        <v>5200</v>
      </c>
      <c r="M238" s="133">
        <v>100</v>
      </c>
      <c r="N238" s="133">
        <f t="shared" si="154"/>
        <v>5300</v>
      </c>
    </row>
    <row r="239" spans="1:14" ht="30" x14ac:dyDescent="0.25">
      <c r="A239" s="14">
        <v>4</v>
      </c>
      <c r="B239" s="14">
        <v>1</v>
      </c>
      <c r="D239" s="1">
        <v>632</v>
      </c>
      <c r="E239" s="7" t="s">
        <v>200</v>
      </c>
      <c r="G239" s="186" t="s">
        <v>384</v>
      </c>
      <c r="H239" s="135">
        <v>700</v>
      </c>
      <c r="I239" s="133">
        <v>0</v>
      </c>
      <c r="J239" s="133">
        <f t="shared" si="152"/>
        <v>700</v>
      </c>
      <c r="K239" s="133">
        <v>0</v>
      </c>
      <c r="L239" s="133">
        <f t="shared" si="153"/>
        <v>700</v>
      </c>
      <c r="M239" s="133">
        <v>-200</v>
      </c>
      <c r="N239" s="133">
        <f t="shared" si="154"/>
        <v>500</v>
      </c>
    </row>
    <row r="240" spans="1:14" ht="30" x14ac:dyDescent="0.25">
      <c r="A240" s="14">
        <v>4</v>
      </c>
      <c r="B240" s="14">
        <v>1</v>
      </c>
      <c r="D240" s="1">
        <v>637</v>
      </c>
      <c r="E240" s="7" t="s">
        <v>203</v>
      </c>
      <c r="G240" s="186" t="s">
        <v>446</v>
      </c>
      <c r="H240" s="135">
        <v>0</v>
      </c>
      <c r="I240" s="133">
        <v>0</v>
      </c>
      <c r="J240" s="133">
        <f t="shared" si="152"/>
        <v>0</v>
      </c>
      <c r="K240" s="133">
        <v>0</v>
      </c>
      <c r="L240" s="133">
        <f t="shared" si="153"/>
        <v>0</v>
      </c>
      <c r="M240" s="133">
        <v>0</v>
      </c>
      <c r="N240" s="133">
        <f t="shared" si="154"/>
        <v>0</v>
      </c>
    </row>
    <row r="241" spans="1:14" ht="30" x14ac:dyDescent="0.25">
      <c r="A241" s="14">
        <v>4</v>
      </c>
      <c r="B241" s="14">
        <v>1</v>
      </c>
      <c r="D241" s="1">
        <v>635</v>
      </c>
      <c r="E241" s="7" t="s">
        <v>200</v>
      </c>
      <c r="G241" s="186" t="s">
        <v>452</v>
      </c>
      <c r="H241" s="135">
        <v>2000</v>
      </c>
      <c r="I241" s="133">
        <v>0</v>
      </c>
      <c r="J241" s="133">
        <f t="shared" si="152"/>
        <v>2000</v>
      </c>
      <c r="K241" s="133">
        <v>-2000</v>
      </c>
      <c r="L241" s="133">
        <f t="shared" si="153"/>
        <v>0</v>
      </c>
      <c r="M241" s="133">
        <v>0</v>
      </c>
      <c r="N241" s="133">
        <f t="shared" si="154"/>
        <v>0</v>
      </c>
    </row>
    <row r="242" spans="1:14" ht="30" x14ac:dyDescent="0.25">
      <c r="A242" s="14">
        <v>4</v>
      </c>
      <c r="B242" s="14">
        <v>1</v>
      </c>
      <c r="D242" s="1">
        <v>637</v>
      </c>
      <c r="E242" s="7" t="s">
        <v>203</v>
      </c>
      <c r="G242" s="186" t="s">
        <v>145</v>
      </c>
      <c r="H242" s="135">
        <v>42000</v>
      </c>
      <c r="I242" s="133">
        <v>0</v>
      </c>
      <c r="J242" s="133">
        <f t="shared" si="152"/>
        <v>42000</v>
      </c>
      <c r="K242" s="133">
        <v>0</v>
      </c>
      <c r="L242" s="133">
        <f t="shared" si="153"/>
        <v>42000</v>
      </c>
      <c r="M242" s="133">
        <v>0</v>
      </c>
      <c r="N242" s="133">
        <f t="shared" si="154"/>
        <v>42000</v>
      </c>
    </row>
    <row r="243" spans="1:14" x14ac:dyDescent="0.25">
      <c r="A243" s="14">
        <v>4</v>
      </c>
      <c r="B243" s="14">
        <v>1</v>
      </c>
      <c r="D243" s="1">
        <v>637</v>
      </c>
      <c r="E243" s="7" t="s">
        <v>202</v>
      </c>
      <c r="G243" s="186" t="s">
        <v>558</v>
      </c>
      <c r="H243" s="135">
        <v>0</v>
      </c>
      <c r="I243" s="133">
        <v>0</v>
      </c>
      <c r="J243" s="133">
        <f t="shared" si="152"/>
        <v>0</v>
      </c>
      <c r="K243" s="133">
        <v>0</v>
      </c>
      <c r="L243" s="133">
        <f t="shared" si="153"/>
        <v>0</v>
      </c>
      <c r="M243" s="133">
        <v>0</v>
      </c>
      <c r="N243" s="133">
        <f t="shared" si="154"/>
        <v>0</v>
      </c>
    </row>
    <row r="244" spans="1:14" x14ac:dyDescent="0.25">
      <c r="A244" s="106">
        <v>4</v>
      </c>
      <c r="B244" s="106">
        <v>1</v>
      </c>
      <c r="C244" s="107"/>
      <c r="D244" s="108"/>
      <c r="E244" s="109"/>
      <c r="G244" s="190" t="s">
        <v>146</v>
      </c>
      <c r="H244" s="137">
        <f t="shared" ref="H244:N244" si="155">SUM(H231:H243)</f>
        <v>59080</v>
      </c>
      <c r="I244" s="137">
        <f t="shared" si="155"/>
        <v>300</v>
      </c>
      <c r="J244" s="137">
        <f t="shared" si="155"/>
        <v>59380</v>
      </c>
      <c r="K244" s="137">
        <f t="shared" si="155"/>
        <v>9635</v>
      </c>
      <c r="L244" s="137">
        <f t="shared" si="155"/>
        <v>69015</v>
      </c>
      <c r="M244" s="137">
        <f t="shared" si="155"/>
        <v>-2500</v>
      </c>
      <c r="N244" s="137">
        <f t="shared" si="155"/>
        <v>66515</v>
      </c>
    </row>
    <row r="245" spans="1:14" ht="30" x14ac:dyDescent="0.25">
      <c r="A245" s="79">
        <v>4</v>
      </c>
      <c r="B245" s="79">
        <v>2</v>
      </c>
      <c r="C245" s="104"/>
      <c r="D245" s="81">
        <v>713</v>
      </c>
      <c r="E245" s="105" t="s">
        <v>203</v>
      </c>
      <c r="F245" s="104"/>
      <c r="G245" s="192" t="s">
        <v>481</v>
      </c>
      <c r="H245" s="135">
        <v>0</v>
      </c>
      <c r="I245" s="133">
        <v>0</v>
      </c>
      <c r="J245" s="133">
        <f t="shared" ref="J245:J256" si="156">I245+H245</f>
        <v>0</v>
      </c>
      <c r="K245" s="133">
        <v>0</v>
      </c>
      <c r="L245" s="133">
        <f t="shared" ref="L245:L256" si="157">K245+J245</f>
        <v>0</v>
      </c>
      <c r="M245" s="133">
        <v>0</v>
      </c>
      <c r="N245" s="133">
        <f t="shared" ref="N245:N256" si="158">M245+L245</f>
        <v>0</v>
      </c>
    </row>
    <row r="246" spans="1:14" x14ac:dyDescent="0.25">
      <c r="A246" s="14">
        <v>4</v>
      </c>
      <c r="B246" s="14">
        <v>2</v>
      </c>
      <c r="D246" s="1">
        <v>717</v>
      </c>
      <c r="E246" s="7" t="s">
        <v>200</v>
      </c>
      <c r="G246" s="186" t="s">
        <v>592</v>
      </c>
      <c r="H246" s="135">
        <v>0</v>
      </c>
      <c r="I246" s="133">
        <v>0</v>
      </c>
      <c r="J246" s="133">
        <f t="shared" si="156"/>
        <v>0</v>
      </c>
      <c r="K246" s="133">
        <v>13827</v>
      </c>
      <c r="L246" s="133">
        <f t="shared" si="157"/>
        <v>13827</v>
      </c>
      <c r="M246" s="133">
        <v>0</v>
      </c>
      <c r="N246" s="133">
        <f t="shared" si="158"/>
        <v>13827</v>
      </c>
    </row>
    <row r="247" spans="1:14" x14ac:dyDescent="0.25">
      <c r="A247" s="14">
        <v>4</v>
      </c>
      <c r="B247" s="14">
        <v>2</v>
      </c>
      <c r="D247" s="1">
        <v>717</v>
      </c>
      <c r="E247" s="7" t="s">
        <v>200</v>
      </c>
      <c r="G247" s="186" t="s">
        <v>513</v>
      </c>
      <c r="H247" s="135">
        <v>0</v>
      </c>
      <c r="I247" s="133">
        <v>0</v>
      </c>
      <c r="J247" s="133">
        <f t="shared" si="156"/>
        <v>0</v>
      </c>
      <c r="K247" s="133">
        <v>0</v>
      </c>
      <c r="L247" s="133">
        <f t="shared" si="157"/>
        <v>0</v>
      </c>
      <c r="M247" s="133">
        <v>0</v>
      </c>
      <c r="N247" s="133">
        <f t="shared" si="158"/>
        <v>0</v>
      </c>
    </row>
    <row r="248" spans="1:14" x14ac:dyDescent="0.25">
      <c r="A248" s="14">
        <v>4</v>
      </c>
      <c r="B248" s="14">
        <v>2</v>
      </c>
      <c r="D248" s="1">
        <v>713</v>
      </c>
      <c r="E248" s="7" t="s">
        <v>203</v>
      </c>
      <c r="G248" s="186" t="s">
        <v>543</v>
      </c>
      <c r="H248" s="135">
        <v>0</v>
      </c>
      <c r="I248" s="133">
        <v>0</v>
      </c>
      <c r="J248" s="133">
        <f t="shared" si="156"/>
        <v>0</v>
      </c>
      <c r="K248" s="133">
        <v>0</v>
      </c>
      <c r="L248" s="133">
        <f t="shared" si="157"/>
        <v>0</v>
      </c>
      <c r="M248" s="133">
        <v>0</v>
      </c>
      <c r="N248" s="133">
        <f t="shared" si="158"/>
        <v>0</v>
      </c>
    </row>
    <row r="249" spans="1:14" x14ac:dyDescent="0.25">
      <c r="A249" s="14">
        <v>4</v>
      </c>
      <c r="B249" s="14">
        <v>2</v>
      </c>
      <c r="D249" s="1">
        <v>718</v>
      </c>
      <c r="E249" s="7" t="s">
        <v>203</v>
      </c>
      <c r="G249" s="186" t="s">
        <v>544</v>
      </c>
      <c r="H249" s="135">
        <v>0</v>
      </c>
      <c r="I249" s="133">
        <v>0</v>
      </c>
      <c r="J249" s="133">
        <f t="shared" si="156"/>
        <v>0</v>
      </c>
      <c r="K249" s="133">
        <v>0</v>
      </c>
      <c r="L249" s="133">
        <f t="shared" si="157"/>
        <v>0</v>
      </c>
      <c r="M249" s="133">
        <v>0</v>
      </c>
      <c r="N249" s="133">
        <f t="shared" si="158"/>
        <v>0</v>
      </c>
    </row>
    <row r="250" spans="1:14" x14ac:dyDescent="0.25">
      <c r="A250" s="14">
        <v>4</v>
      </c>
      <c r="B250" s="14">
        <v>2</v>
      </c>
      <c r="D250" s="1">
        <v>717</v>
      </c>
      <c r="E250" s="7" t="s">
        <v>200</v>
      </c>
      <c r="G250" s="186" t="s">
        <v>545</v>
      </c>
      <c r="H250" s="135">
        <v>0</v>
      </c>
      <c r="I250" s="133">
        <v>0</v>
      </c>
      <c r="J250" s="133">
        <f t="shared" si="156"/>
        <v>0</v>
      </c>
      <c r="K250" s="133">
        <v>0</v>
      </c>
      <c r="L250" s="133">
        <f t="shared" si="157"/>
        <v>0</v>
      </c>
      <c r="M250" s="133">
        <v>0</v>
      </c>
      <c r="N250" s="133">
        <f t="shared" si="158"/>
        <v>0</v>
      </c>
    </row>
    <row r="251" spans="1:14" x14ac:dyDescent="0.25">
      <c r="A251" s="14">
        <v>4</v>
      </c>
      <c r="B251" s="14">
        <v>2</v>
      </c>
      <c r="D251" s="1">
        <v>713</v>
      </c>
      <c r="E251" s="7" t="s">
        <v>203</v>
      </c>
      <c r="G251" s="186" t="s">
        <v>546</v>
      </c>
      <c r="H251" s="135">
        <v>0</v>
      </c>
      <c r="I251" s="133">
        <v>0</v>
      </c>
      <c r="J251" s="133">
        <f t="shared" si="156"/>
        <v>0</v>
      </c>
      <c r="K251" s="133">
        <v>0</v>
      </c>
      <c r="L251" s="133">
        <f t="shared" si="157"/>
        <v>0</v>
      </c>
      <c r="M251" s="133">
        <v>0</v>
      </c>
      <c r="N251" s="133">
        <f t="shared" si="158"/>
        <v>0</v>
      </c>
    </row>
    <row r="252" spans="1:14" x14ac:dyDescent="0.25">
      <c r="A252" s="14">
        <v>4</v>
      </c>
      <c r="B252" s="14">
        <v>2</v>
      </c>
      <c r="D252" s="1">
        <v>717</v>
      </c>
      <c r="E252" s="7" t="s">
        <v>200</v>
      </c>
      <c r="G252" s="186" t="s">
        <v>547</v>
      </c>
      <c r="H252" s="135">
        <v>0</v>
      </c>
      <c r="I252" s="133">
        <v>0</v>
      </c>
      <c r="J252" s="133">
        <f t="shared" si="156"/>
        <v>0</v>
      </c>
      <c r="K252" s="133">
        <v>0</v>
      </c>
      <c r="L252" s="133">
        <f t="shared" si="157"/>
        <v>0</v>
      </c>
      <c r="M252" s="133">
        <v>0</v>
      </c>
      <c r="N252" s="133">
        <f t="shared" si="158"/>
        <v>0</v>
      </c>
    </row>
    <row r="253" spans="1:14" ht="30" x14ac:dyDescent="0.25">
      <c r="A253" s="14">
        <v>4</v>
      </c>
      <c r="B253" s="14">
        <v>2</v>
      </c>
      <c r="D253" s="1">
        <v>713</v>
      </c>
      <c r="E253" s="7" t="s">
        <v>203</v>
      </c>
      <c r="G253" s="186" t="s">
        <v>548</v>
      </c>
      <c r="H253" s="135">
        <v>0</v>
      </c>
      <c r="I253" s="133">
        <v>0</v>
      </c>
      <c r="J253" s="133">
        <f t="shared" si="156"/>
        <v>0</v>
      </c>
      <c r="K253" s="133">
        <v>0</v>
      </c>
      <c r="L253" s="133">
        <f t="shared" si="157"/>
        <v>0</v>
      </c>
      <c r="M253" s="133">
        <v>0</v>
      </c>
      <c r="N253" s="133">
        <f t="shared" si="158"/>
        <v>0</v>
      </c>
    </row>
    <row r="254" spans="1:14" ht="30" x14ac:dyDescent="0.25">
      <c r="A254" s="14">
        <v>4</v>
      </c>
      <c r="B254" s="14">
        <v>2</v>
      </c>
      <c r="D254" s="1">
        <v>718</v>
      </c>
      <c r="E254" s="7" t="s">
        <v>203</v>
      </c>
      <c r="G254" s="186" t="s">
        <v>549</v>
      </c>
      <c r="H254" s="135">
        <v>0</v>
      </c>
      <c r="I254" s="133">
        <v>0</v>
      </c>
      <c r="J254" s="133">
        <f t="shared" si="156"/>
        <v>0</v>
      </c>
      <c r="K254" s="133">
        <v>0</v>
      </c>
      <c r="L254" s="133">
        <f t="shared" si="157"/>
        <v>0</v>
      </c>
      <c r="M254" s="133">
        <v>0</v>
      </c>
      <c r="N254" s="133">
        <f t="shared" si="158"/>
        <v>0</v>
      </c>
    </row>
    <row r="255" spans="1:14" x14ac:dyDescent="0.25">
      <c r="A255" s="14">
        <v>4</v>
      </c>
      <c r="B255" s="14">
        <v>2</v>
      </c>
      <c r="D255" s="1">
        <v>717</v>
      </c>
      <c r="E255" s="7" t="s">
        <v>200</v>
      </c>
      <c r="G255" s="186" t="s">
        <v>550</v>
      </c>
      <c r="H255" s="135">
        <v>0</v>
      </c>
      <c r="I255" s="133">
        <v>0</v>
      </c>
      <c r="J255" s="133">
        <f t="shared" si="156"/>
        <v>0</v>
      </c>
      <c r="K255" s="133">
        <v>0</v>
      </c>
      <c r="L255" s="133">
        <f t="shared" si="157"/>
        <v>0</v>
      </c>
      <c r="M255" s="133">
        <v>0</v>
      </c>
      <c r="N255" s="133">
        <f t="shared" si="158"/>
        <v>0</v>
      </c>
    </row>
    <row r="256" spans="1:14" x14ac:dyDescent="0.25">
      <c r="A256" s="14">
        <v>4</v>
      </c>
      <c r="B256" s="14">
        <v>2</v>
      </c>
      <c r="D256" s="1">
        <v>717</v>
      </c>
      <c r="E256" s="7" t="s">
        <v>202</v>
      </c>
      <c r="G256" s="186" t="s">
        <v>551</v>
      </c>
      <c r="H256" s="135">
        <v>0</v>
      </c>
      <c r="I256" s="133">
        <v>0</v>
      </c>
      <c r="J256" s="133">
        <f t="shared" si="156"/>
        <v>0</v>
      </c>
      <c r="K256" s="133">
        <v>0</v>
      </c>
      <c r="L256" s="133">
        <f t="shared" si="157"/>
        <v>0</v>
      </c>
      <c r="M256" s="133">
        <v>0</v>
      </c>
      <c r="N256" s="133">
        <f t="shared" si="158"/>
        <v>0</v>
      </c>
    </row>
    <row r="257" spans="1:14" x14ac:dyDescent="0.25">
      <c r="A257" s="86">
        <v>4</v>
      </c>
      <c r="B257" s="86">
        <v>1</v>
      </c>
      <c r="C257" s="103"/>
      <c r="D257" s="84"/>
      <c r="E257" s="112"/>
      <c r="F257" s="103"/>
      <c r="G257" s="194" t="s">
        <v>147</v>
      </c>
      <c r="H257" s="140">
        <f t="shared" ref="H257:N257" si="159">SUM(H245:H256)</f>
        <v>0</v>
      </c>
      <c r="I257" s="140">
        <f t="shared" si="159"/>
        <v>0</v>
      </c>
      <c r="J257" s="140">
        <f t="shared" si="159"/>
        <v>0</v>
      </c>
      <c r="K257" s="140">
        <f t="shared" si="159"/>
        <v>13827</v>
      </c>
      <c r="L257" s="140">
        <f t="shared" si="159"/>
        <v>13827</v>
      </c>
      <c r="M257" s="140">
        <f t="shared" si="159"/>
        <v>0</v>
      </c>
      <c r="N257" s="140">
        <f t="shared" si="159"/>
        <v>13827</v>
      </c>
    </row>
    <row r="258" spans="1:14" ht="30" x14ac:dyDescent="0.25">
      <c r="A258" s="14">
        <v>4</v>
      </c>
      <c r="B258" s="14">
        <v>2</v>
      </c>
      <c r="D258" s="1">
        <v>635</v>
      </c>
      <c r="E258" s="7" t="s">
        <v>210</v>
      </c>
      <c r="G258" s="186" t="s">
        <v>453</v>
      </c>
      <c r="H258" s="135">
        <v>0</v>
      </c>
      <c r="I258" s="133">
        <v>0</v>
      </c>
      <c r="J258" s="133">
        <f t="shared" ref="J258:J260" si="160">I258+H258</f>
        <v>0</v>
      </c>
      <c r="K258" s="133">
        <v>0</v>
      </c>
      <c r="L258" s="133">
        <f t="shared" ref="L258:L260" si="161">K258+J258</f>
        <v>0</v>
      </c>
      <c r="M258" s="133">
        <v>0</v>
      </c>
      <c r="N258" s="133">
        <f t="shared" ref="N258:N260" si="162">M258+L258</f>
        <v>0</v>
      </c>
    </row>
    <row r="259" spans="1:14" x14ac:dyDescent="0.25">
      <c r="A259" s="14">
        <v>4</v>
      </c>
      <c r="B259" s="14">
        <v>2</v>
      </c>
      <c r="D259" s="1">
        <v>651</v>
      </c>
      <c r="E259" s="7" t="s">
        <v>201</v>
      </c>
      <c r="G259" s="186" t="s">
        <v>552</v>
      </c>
      <c r="H259" s="166">
        <v>0</v>
      </c>
      <c r="I259" s="133">
        <v>0</v>
      </c>
      <c r="J259" s="133">
        <f t="shared" si="160"/>
        <v>0</v>
      </c>
      <c r="K259" s="133">
        <v>2184</v>
      </c>
      <c r="L259" s="133">
        <f t="shared" si="161"/>
        <v>2184</v>
      </c>
      <c r="M259" s="133">
        <v>0</v>
      </c>
      <c r="N259" s="133">
        <f t="shared" si="162"/>
        <v>2184</v>
      </c>
    </row>
    <row r="260" spans="1:14" ht="30" x14ac:dyDescent="0.25">
      <c r="A260" s="14">
        <v>4</v>
      </c>
      <c r="B260" s="14">
        <v>2</v>
      </c>
      <c r="D260" s="1">
        <v>635</v>
      </c>
      <c r="E260" s="7" t="s">
        <v>210</v>
      </c>
      <c r="G260" s="186" t="s">
        <v>148</v>
      </c>
      <c r="H260" s="135">
        <v>2000</v>
      </c>
      <c r="I260" s="133">
        <v>0</v>
      </c>
      <c r="J260" s="133">
        <f t="shared" si="160"/>
        <v>2000</v>
      </c>
      <c r="K260" s="133">
        <v>0</v>
      </c>
      <c r="L260" s="133">
        <f t="shared" si="161"/>
        <v>2000</v>
      </c>
      <c r="M260" s="133">
        <v>400</v>
      </c>
      <c r="N260" s="133">
        <f t="shared" si="162"/>
        <v>2400</v>
      </c>
    </row>
    <row r="261" spans="1:14" x14ac:dyDescent="0.25">
      <c r="A261" s="106">
        <v>4</v>
      </c>
      <c r="B261" s="106">
        <v>2</v>
      </c>
      <c r="C261" s="107"/>
      <c r="D261" s="108"/>
      <c r="E261" s="109"/>
      <c r="G261" s="190" t="s">
        <v>149</v>
      </c>
      <c r="H261" s="137">
        <f t="shared" ref="H261:N261" si="163">SUM(H258:H260)</f>
        <v>2000</v>
      </c>
      <c r="I261" s="137">
        <f t="shared" si="163"/>
        <v>0</v>
      </c>
      <c r="J261" s="137">
        <f t="shared" si="163"/>
        <v>2000</v>
      </c>
      <c r="K261" s="137">
        <f t="shared" si="163"/>
        <v>2184</v>
      </c>
      <c r="L261" s="137">
        <f t="shared" si="163"/>
        <v>4184</v>
      </c>
      <c r="M261" s="137">
        <f t="shared" si="163"/>
        <v>400</v>
      </c>
      <c r="N261" s="137">
        <f t="shared" si="163"/>
        <v>4584</v>
      </c>
    </row>
    <row r="262" spans="1:14" ht="30" x14ac:dyDescent="0.25">
      <c r="A262" s="14">
        <v>4</v>
      </c>
      <c r="B262" s="14">
        <v>2</v>
      </c>
      <c r="D262" s="1">
        <v>717</v>
      </c>
      <c r="E262" s="7" t="s">
        <v>200</v>
      </c>
      <c r="G262" s="186" t="s">
        <v>482</v>
      </c>
      <c r="H262" s="135">
        <v>0</v>
      </c>
      <c r="I262" s="133">
        <v>0</v>
      </c>
      <c r="J262" s="133">
        <f t="shared" ref="J262:J267" si="164">I262+H262</f>
        <v>0</v>
      </c>
      <c r="K262" s="133">
        <v>0</v>
      </c>
      <c r="L262" s="133">
        <f t="shared" ref="L262:L272" si="165">K262+J262</f>
        <v>0</v>
      </c>
      <c r="M262" s="133">
        <v>0</v>
      </c>
      <c r="N262" s="133">
        <f t="shared" ref="N262:N272" si="166">M262+L262</f>
        <v>0</v>
      </c>
    </row>
    <row r="263" spans="1:14" ht="30" x14ac:dyDescent="0.25">
      <c r="A263" s="14">
        <v>4</v>
      </c>
      <c r="B263" s="14">
        <v>2</v>
      </c>
      <c r="D263" s="1">
        <v>717</v>
      </c>
      <c r="E263" s="7" t="s">
        <v>200</v>
      </c>
      <c r="G263" s="186" t="s">
        <v>483</v>
      </c>
      <c r="H263" s="135">
        <v>0</v>
      </c>
      <c r="I263" s="133">
        <v>0</v>
      </c>
      <c r="J263" s="133">
        <f t="shared" si="164"/>
        <v>0</v>
      </c>
      <c r="K263" s="133">
        <v>0</v>
      </c>
      <c r="L263" s="133">
        <f t="shared" si="165"/>
        <v>0</v>
      </c>
      <c r="M263" s="133">
        <v>0</v>
      </c>
      <c r="N263" s="133">
        <f t="shared" si="166"/>
        <v>0</v>
      </c>
    </row>
    <row r="264" spans="1:14" ht="30" x14ac:dyDescent="0.25">
      <c r="A264" s="14">
        <v>4</v>
      </c>
      <c r="B264" s="14">
        <v>2</v>
      </c>
      <c r="D264" s="1">
        <v>713</v>
      </c>
      <c r="E264" s="7" t="s">
        <v>203</v>
      </c>
      <c r="G264" s="186" t="s">
        <v>484</v>
      </c>
      <c r="H264" s="135">
        <v>0</v>
      </c>
      <c r="I264" s="133">
        <v>0</v>
      </c>
      <c r="J264" s="133">
        <f t="shared" si="164"/>
        <v>0</v>
      </c>
      <c r="K264" s="133">
        <v>0</v>
      </c>
      <c r="L264" s="133">
        <f t="shared" si="165"/>
        <v>0</v>
      </c>
      <c r="M264" s="133">
        <v>0</v>
      </c>
      <c r="N264" s="133">
        <f t="shared" si="166"/>
        <v>0</v>
      </c>
    </row>
    <row r="265" spans="1:14" x14ac:dyDescent="0.25">
      <c r="A265" s="14">
        <v>4</v>
      </c>
      <c r="B265" s="14">
        <v>2</v>
      </c>
      <c r="D265" s="1">
        <v>717</v>
      </c>
      <c r="E265" s="7" t="s">
        <v>200</v>
      </c>
      <c r="G265" s="186" t="s">
        <v>495</v>
      </c>
      <c r="H265" s="135">
        <v>0</v>
      </c>
      <c r="I265" s="133">
        <v>0</v>
      </c>
      <c r="J265" s="133">
        <f t="shared" si="164"/>
        <v>0</v>
      </c>
      <c r="K265" s="133">
        <v>0</v>
      </c>
      <c r="L265" s="133">
        <f t="shared" si="165"/>
        <v>0</v>
      </c>
      <c r="M265" s="133">
        <v>0</v>
      </c>
      <c r="N265" s="133">
        <f t="shared" si="166"/>
        <v>0</v>
      </c>
    </row>
    <row r="266" spans="1:14" ht="30" x14ac:dyDescent="0.25">
      <c r="A266" s="14">
        <v>4</v>
      </c>
      <c r="B266" s="14">
        <v>2</v>
      </c>
      <c r="D266" s="1">
        <v>717</v>
      </c>
      <c r="E266" s="7" t="s">
        <v>200</v>
      </c>
      <c r="G266" s="186" t="s">
        <v>496</v>
      </c>
      <c r="H266" s="166">
        <v>0</v>
      </c>
      <c r="I266" s="133">
        <v>0</v>
      </c>
      <c r="J266" s="133">
        <f t="shared" si="164"/>
        <v>0</v>
      </c>
      <c r="K266" s="133">
        <v>0</v>
      </c>
      <c r="L266" s="133">
        <f t="shared" si="165"/>
        <v>0</v>
      </c>
      <c r="M266" s="133">
        <v>0</v>
      </c>
      <c r="N266" s="133">
        <f t="shared" si="166"/>
        <v>0</v>
      </c>
    </row>
    <row r="267" spans="1:14" ht="30" x14ac:dyDescent="0.25">
      <c r="A267" s="124">
        <v>4</v>
      </c>
      <c r="B267" s="124">
        <v>2</v>
      </c>
      <c r="C267" s="125"/>
      <c r="D267" s="123">
        <v>821</v>
      </c>
      <c r="E267" s="126" t="s">
        <v>204</v>
      </c>
      <c r="F267" s="125"/>
      <c r="G267" s="196" t="s">
        <v>553</v>
      </c>
      <c r="H267" s="141">
        <v>60000</v>
      </c>
      <c r="I267" s="141">
        <v>0</v>
      </c>
      <c r="J267" s="167">
        <f t="shared" si="164"/>
        <v>60000</v>
      </c>
      <c r="K267" s="141">
        <v>-60000</v>
      </c>
      <c r="L267" s="167">
        <f t="shared" si="165"/>
        <v>0</v>
      </c>
      <c r="M267" s="141">
        <v>0</v>
      </c>
      <c r="N267" s="167">
        <f t="shared" si="166"/>
        <v>0</v>
      </c>
    </row>
    <row r="268" spans="1:14" ht="30" x14ac:dyDescent="0.25">
      <c r="A268" s="124">
        <v>4</v>
      </c>
      <c r="B268" s="124">
        <v>2</v>
      </c>
      <c r="C268" s="125"/>
      <c r="D268" s="123">
        <v>821</v>
      </c>
      <c r="E268" s="126" t="s">
        <v>204</v>
      </c>
      <c r="F268" s="125"/>
      <c r="G268" s="196" t="s">
        <v>553</v>
      </c>
      <c r="H268" s="141">
        <v>0</v>
      </c>
      <c r="I268" s="141">
        <v>0</v>
      </c>
      <c r="J268" s="167">
        <f t="shared" ref="J268:L269" si="167">I268+H268</f>
        <v>0</v>
      </c>
      <c r="K268" s="141">
        <v>72916</v>
      </c>
      <c r="L268" s="167">
        <f t="shared" ref="L268" si="168">K268+J268</f>
        <v>72916</v>
      </c>
      <c r="M268" s="141">
        <v>0</v>
      </c>
      <c r="N268" s="167">
        <f t="shared" si="166"/>
        <v>72916</v>
      </c>
    </row>
    <row r="269" spans="1:14" ht="30" x14ac:dyDescent="0.25">
      <c r="A269" s="124">
        <v>4</v>
      </c>
      <c r="B269" s="124">
        <v>2</v>
      </c>
      <c r="C269" s="125"/>
      <c r="D269" s="123">
        <v>821</v>
      </c>
      <c r="E269" s="126" t="s">
        <v>204</v>
      </c>
      <c r="F269" s="125"/>
      <c r="G269" s="196" t="s">
        <v>553</v>
      </c>
      <c r="H269" s="141">
        <f>SUM(H267:H268)</f>
        <v>60000</v>
      </c>
      <c r="I269" s="141">
        <f>SUM(I267:I268)</f>
        <v>0</v>
      </c>
      <c r="J269" s="167">
        <f t="shared" si="167"/>
        <v>60000</v>
      </c>
      <c r="K269" s="141">
        <f>SUM(K267:K268)</f>
        <v>12916</v>
      </c>
      <c r="L269" s="167">
        <f t="shared" si="167"/>
        <v>72916</v>
      </c>
      <c r="M269" s="141">
        <v>0</v>
      </c>
      <c r="N269" s="167">
        <f t="shared" si="166"/>
        <v>72916</v>
      </c>
    </row>
    <row r="270" spans="1:14" ht="30" x14ac:dyDescent="0.25">
      <c r="A270" s="14">
        <v>4</v>
      </c>
      <c r="B270" s="14">
        <v>2</v>
      </c>
      <c r="D270" s="1">
        <v>717</v>
      </c>
      <c r="E270" s="7" t="s">
        <v>200</v>
      </c>
      <c r="G270" s="186" t="s">
        <v>492</v>
      </c>
      <c r="H270" s="135">
        <v>0</v>
      </c>
      <c r="I270" s="133">
        <v>0</v>
      </c>
      <c r="J270" s="133">
        <f t="shared" ref="J270:J272" si="169">I270+H270</f>
        <v>0</v>
      </c>
      <c r="K270" s="133">
        <v>0</v>
      </c>
      <c r="L270" s="133">
        <f t="shared" si="165"/>
        <v>0</v>
      </c>
      <c r="M270" s="133">
        <v>0</v>
      </c>
      <c r="N270" s="133">
        <f t="shared" si="166"/>
        <v>0</v>
      </c>
    </row>
    <row r="271" spans="1:14" ht="30" x14ac:dyDescent="0.25">
      <c r="A271" s="14">
        <v>4</v>
      </c>
      <c r="B271" s="14">
        <v>2</v>
      </c>
      <c r="D271" s="1">
        <v>717</v>
      </c>
      <c r="E271" s="7" t="s">
        <v>200</v>
      </c>
      <c r="G271" s="186" t="s">
        <v>566</v>
      </c>
      <c r="H271" s="135">
        <v>35000</v>
      </c>
      <c r="I271" s="133">
        <v>0</v>
      </c>
      <c r="J271" s="133">
        <f t="shared" si="169"/>
        <v>35000</v>
      </c>
      <c r="K271" s="133">
        <v>-35000</v>
      </c>
      <c r="L271" s="133">
        <f t="shared" si="165"/>
        <v>0</v>
      </c>
      <c r="M271" s="133">
        <v>0</v>
      </c>
      <c r="N271" s="133">
        <f t="shared" si="166"/>
        <v>0</v>
      </c>
    </row>
    <row r="272" spans="1:14" ht="30" x14ac:dyDescent="0.25">
      <c r="A272" s="14">
        <v>4</v>
      </c>
      <c r="B272" s="14">
        <v>2</v>
      </c>
      <c r="D272" s="1">
        <v>717</v>
      </c>
      <c r="E272" s="7" t="s">
        <v>200</v>
      </c>
      <c r="G272" s="186" t="s">
        <v>415</v>
      </c>
      <c r="H272" s="135">
        <v>0</v>
      </c>
      <c r="I272" s="133">
        <v>0</v>
      </c>
      <c r="J272" s="133">
        <f t="shared" si="169"/>
        <v>0</v>
      </c>
      <c r="K272" s="133">
        <v>0</v>
      </c>
      <c r="L272" s="133">
        <f t="shared" si="165"/>
        <v>0</v>
      </c>
      <c r="M272" s="133">
        <v>0</v>
      </c>
      <c r="N272" s="133">
        <f t="shared" si="166"/>
        <v>0</v>
      </c>
    </row>
    <row r="273" spans="1:14" x14ac:dyDescent="0.25">
      <c r="A273" s="86">
        <v>4</v>
      </c>
      <c r="B273" s="86">
        <v>2</v>
      </c>
      <c r="C273" s="103"/>
      <c r="D273" s="84"/>
      <c r="E273" s="112"/>
      <c r="F273" s="103"/>
      <c r="G273" s="194" t="s">
        <v>150</v>
      </c>
      <c r="H273" s="140">
        <f t="shared" ref="H273:N273" si="170">SUM(H262:H272)-H267-H268-H269</f>
        <v>35000</v>
      </c>
      <c r="I273" s="140">
        <f t="shared" si="170"/>
        <v>0</v>
      </c>
      <c r="J273" s="140">
        <f t="shared" si="170"/>
        <v>35000</v>
      </c>
      <c r="K273" s="140">
        <f t="shared" si="170"/>
        <v>-35000</v>
      </c>
      <c r="L273" s="140">
        <f t="shared" si="170"/>
        <v>0</v>
      </c>
      <c r="M273" s="140">
        <f t="shared" si="170"/>
        <v>0</v>
      </c>
      <c r="N273" s="140">
        <f t="shared" si="170"/>
        <v>0</v>
      </c>
    </row>
    <row r="274" spans="1:14" ht="30" x14ac:dyDescent="0.25">
      <c r="A274" s="14">
        <v>4</v>
      </c>
      <c r="B274" s="14">
        <v>3</v>
      </c>
      <c r="D274" s="1">
        <v>637</v>
      </c>
      <c r="E274" s="7" t="s">
        <v>204</v>
      </c>
      <c r="G274" s="186" t="s">
        <v>151</v>
      </c>
      <c r="H274" s="135">
        <v>0</v>
      </c>
      <c r="I274" s="133">
        <v>0</v>
      </c>
      <c r="J274" s="133">
        <f>I274+H274</f>
        <v>0</v>
      </c>
      <c r="K274" s="133">
        <v>0</v>
      </c>
      <c r="L274" s="133">
        <f>K274+J274</f>
        <v>0</v>
      </c>
      <c r="M274" s="133">
        <v>0</v>
      </c>
      <c r="N274" s="133">
        <f>M274+L274</f>
        <v>0</v>
      </c>
    </row>
    <row r="275" spans="1:14" x14ac:dyDescent="0.25">
      <c r="A275" s="106">
        <v>4</v>
      </c>
      <c r="B275" s="106">
        <v>3</v>
      </c>
      <c r="C275" s="107"/>
      <c r="D275" s="108"/>
      <c r="E275" s="109"/>
      <c r="G275" s="190" t="s">
        <v>152</v>
      </c>
      <c r="H275" s="137">
        <f t="shared" ref="H275" si="171">SUM(H274)</f>
        <v>0</v>
      </c>
      <c r="I275" s="137">
        <f t="shared" ref="I275:J275" si="172">SUM(I274)</f>
        <v>0</v>
      </c>
      <c r="J275" s="137">
        <f t="shared" si="172"/>
        <v>0</v>
      </c>
      <c r="K275" s="137">
        <f t="shared" ref="K275:L275" si="173">SUM(K274)</f>
        <v>0</v>
      </c>
      <c r="L275" s="137">
        <f t="shared" si="173"/>
        <v>0</v>
      </c>
      <c r="M275" s="137">
        <f t="shared" ref="M275:N275" si="174">SUM(M274)</f>
        <v>0</v>
      </c>
      <c r="N275" s="137">
        <f t="shared" si="174"/>
        <v>0</v>
      </c>
    </row>
    <row r="276" spans="1:14" x14ac:dyDescent="0.25">
      <c r="A276" s="14">
        <v>5</v>
      </c>
      <c r="B276" s="14">
        <v>1</v>
      </c>
      <c r="D276" s="1">
        <v>633</v>
      </c>
      <c r="E276" s="7" t="s">
        <v>210</v>
      </c>
      <c r="G276" s="186" t="s">
        <v>153</v>
      </c>
      <c r="H276" s="135">
        <v>300</v>
      </c>
      <c r="I276" s="133">
        <v>0</v>
      </c>
      <c r="J276" s="133">
        <f>I276+H276</f>
        <v>300</v>
      </c>
      <c r="K276" s="133">
        <v>0</v>
      </c>
      <c r="L276" s="133">
        <f>K276+J276</f>
        <v>300</v>
      </c>
      <c r="M276" s="133">
        <v>-300</v>
      </c>
      <c r="N276" s="133">
        <f>M276+L276</f>
        <v>0</v>
      </c>
    </row>
    <row r="277" spans="1:14" x14ac:dyDescent="0.25">
      <c r="A277" s="106">
        <v>5</v>
      </c>
      <c r="B277" s="106">
        <v>1</v>
      </c>
      <c r="C277" s="107"/>
      <c r="D277" s="108"/>
      <c r="E277" s="109"/>
      <c r="G277" s="190" t="s">
        <v>220</v>
      </c>
      <c r="H277" s="137">
        <f t="shared" ref="H277" si="175">SUM(H276)</f>
        <v>300</v>
      </c>
      <c r="I277" s="137">
        <f t="shared" ref="I277:J277" si="176">SUM(I276)</f>
        <v>0</v>
      </c>
      <c r="J277" s="137">
        <f t="shared" si="176"/>
        <v>300</v>
      </c>
      <c r="K277" s="137">
        <f t="shared" ref="K277:L277" si="177">SUM(K276)</f>
        <v>0</v>
      </c>
      <c r="L277" s="137">
        <f t="shared" si="177"/>
        <v>300</v>
      </c>
      <c r="M277" s="137">
        <f t="shared" ref="M277:N277" si="178">SUM(M276)</f>
        <v>-300</v>
      </c>
      <c r="N277" s="137">
        <f t="shared" si="178"/>
        <v>0</v>
      </c>
    </row>
    <row r="278" spans="1:14" x14ac:dyDescent="0.25">
      <c r="A278" s="14">
        <v>5</v>
      </c>
      <c r="B278" s="14">
        <v>2</v>
      </c>
      <c r="D278" s="1">
        <v>633</v>
      </c>
      <c r="E278" s="7" t="s">
        <v>210</v>
      </c>
      <c r="G278" s="186" t="s">
        <v>154</v>
      </c>
      <c r="H278" s="135">
        <v>500</v>
      </c>
      <c r="I278" s="133">
        <v>500</v>
      </c>
      <c r="J278" s="133">
        <f t="shared" ref="J278:J281" si="179">I278+H278</f>
        <v>1000</v>
      </c>
      <c r="K278" s="133">
        <v>1100</v>
      </c>
      <c r="L278" s="133">
        <f t="shared" ref="L278:L281" si="180">K278+J278</f>
        <v>2100</v>
      </c>
      <c r="M278" s="133">
        <v>720</v>
      </c>
      <c r="N278" s="133">
        <f t="shared" ref="N278:N281" si="181">M278+L278</f>
        <v>2820</v>
      </c>
    </row>
    <row r="279" spans="1:14" ht="30" x14ac:dyDescent="0.25">
      <c r="A279" s="14">
        <v>5</v>
      </c>
      <c r="B279" s="14">
        <v>2</v>
      </c>
      <c r="D279" s="69">
        <v>633</v>
      </c>
      <c r="E279" s="70" t="s">
        <v>210</v>
      </c>
      <c r="F279" s="68"/>
      <c r="G279" s="186" t="s">
        <v>354</v>
      </c>
      <c r="H279" s="135">
        <v>0</v>
      </c>
      <c r="I279" s="133">
        <v>0</v>
      </c>
      <c r="J279" s="133">
        <f t="shared" si="179"/>
        <v>0</v>
      </c>
      <c r="K279" s="133">
        <v>0</v>
      </c>
      <c r="L279" s="133">
        <f t="shared" si="180"/>
        <v>0</v>
      </c>
      <c r="M279" s="133">
        <v>0</v>
      </c>
      <c r="N279" s="133">
        <f t="shared" si="181"/>
        <v>0</v>
      </c>
    </row>
    <row r="280" spans="1:14" ht="30" x14ac:dyDescent="0.25">
      <c r="A280" s="14">
        <v>5</v>
      </c>
      <c r="B280" s="14">
        <v>2</v>
      </c>
      <c r="D280" s="1">
        <v>635</v>
      </c>
      <c r="E280" s="7" t="s">
        <v>210</v>
      </c>
      <c r="G280" s="186" t="s">
        <v>373</v>
      </c>
      <c r="H280" s="135">
        <v>0</v>
      </c>
      <c r="I280" s="133">
        <v>0</v>
      </c>
      <c r="J280" s="133">
        <f t="shared" si="179"/>
        <v>0</v>
      </c>
      <c r="K280" s="133">
        <v>0</v>
      </c>
      <c r="L280" s="133">
        <f t="shared" si="180"/>
        <v>0</v>
      </c>
      <c r="M280" s="133">
        <v>0</v>
      </c>
      <c r="N280" s="133">
        <f t="shared" si="181"/>
        <v>0</v>
      </c>
    </row>
    <row r="281" spans="1:14" ht="30" x14ac:dyDescent="0.25">
      <c r="A281" s="14">
        <v>5</v>
      </c>
      <c r="B281" s="14">
        <v>2</v>
      </c>
      <c r="D281" s="1">
        <v>635</v>
      </c>
      <c r="E281" s="7" t="s">
        <v>210</v>
      </c>
      <c r="G281" s="186" t="s">
        <v>155</v>
      </c>
      <c r="H281" s="135">
        <v>0</v>
      </c>
      <c r="I281" s="133">
        <v>0</v>
      </c>
      <c r="J281" s="133">
        <f t="shared" si="179"/>
        <v>0</v>
      </c>
      <c r="K281" s="133">
        <v>315</v>
      </c>
      <c r="L281" s="133">
        <f t="shared" si="180"/>
        <v>315</v>
      </c>
      <c r="M281" s="133">
        <v>400</v>
      </c>
      <c r="N281" s="133">
        <f t="shared" si="181"/>
        <v>715</v>
      </c>
    </row>
    <row r="282" spans="1:14" ht="30" x14ac:dyDescent="0.25">
      <c r="A282" s="106">
        <v>5</v>
      </c>
      <c r="B282" s="106">
        <v>2</v>
      </c>
      <c r="C282" s="107"/>
      <c r="D282" s="108"/>
      <c r="E282" s="111"/>
      <c r="G282" s="190" t="s">
        <v>156</v>
      </c>
      <c r="H282" s="137">
        <f t="shared" ref="H282" si="182">SUM(H278:H281)</f>
        <v>500</v>
      </c>
      <c r="I282" s="137">
        <f t="shared" ref="I282:J282" si="183">SUM(I278:I281)</f>
        <v>500</v>
      </c>
      <c r="J282" s="137">
        <f t="shared" si="183"/>
        <v>1000</v>
      </c>
      <c r="K282" s="137">
        <f t="shared" ref="K282:L282" si="184">SUM(K278:K281)</f>
        <v>1415</v>
      </c>
      <c r="L282" s="137">
        <f t="shared" si="184"/>
        <v>2415</v>
      </c>
      <c r="M282" s="137">
        <f t="shared" ref="M282:N282" si="185">SUM(M278:M281)</f>
        <v>1120</v>
      </c>
      <c r="N282" s="137">
        <f t="shared" si="185"/>
        <v>3535</v>
      </c>
    </row>
    <row r="283" spans="1:14" x14ac:dyDescent="0.25">
      <c r="A283" s="14">
        <v>5</v>
      </c>
      <c r="B283" s="14">
        <v>2</v>
      </c>
      <c r="D283" s="1">
        <v>717</v>
      </c>
      <c r="E283" s="7" t="s">
        <v>201</v>
      </c>
      <c r="G283" s="186" t="s">
        <v>494</v>
      </c>
      <c r="H283" s="135">
        <v>0</v>
      </c>
      <c r="I283" s="133">
        <v>0</v>
      </c>
      <c r="J283" s="133">
        <f t="shared" ref="J283:J287" si="186">I283+H283</f>
        <v>0</v>
      </c>
      <c r="K283" s="133">
        <v>0</v>
      </c>
      <c r="L283" s="133">
        <f t="shared" ref="L283:L287" si="187">K283+J283</f>
        <v>0</v>
      </c>
      <c r="M283" s="133">
        <v>0</v>
      </c>
      <c r="N283" s="133">
        <f t="shared" ref="N283:N287" si="188">M283+L283</f>
        <v>0</v>
      </c>
    </row>
    <row r="284" spans="1:14" ht="30" x14ac:dyDescent="0.25">
      <c r="A284" s="14">
        <v>5</v>
      </c>
      <c r="B284" s="14">
        <v>2</v>
      </c>
      <c r="D284" s="1">
        <v>717</v>
      </c>
      <c r="E284" s="7" t="s">
        <v>201</v>
      </c>
      <c r="G284" s="186" t="s">
        <v>365</v>
      </c>
      <c r="H284" s="135">
        <v>0</v>
      </c>
      <c r="I284" s="133">
        <v>0</v>
      </c>
      <c r="J284" s="133">
        <f t="shared" si="186"/>
        <v>0</v>
      </c>
      <c r="K284" s="133">
        <v>0</v>
      </c>
      <c r="L284" s="133">
        <f t="shared" si="187"/>
        <v>0</v>
      </c>
      <c r="M284" s="133">
        <v>0</v>
      </c>
      <c r="N284" s="133">
        <f t="shared" si="188"/>
        <v>0</v>
      </c>
    </row>
    <row r="285" spans="1:14" ht="30" x14ac:dyDescent="0.25">
      <c r="A285" s="14">
        <v>5</v>
      </c>
      <c r="B285" s="14">
        <v>2</v>
      </c>
      <c r="D285" s="1">
        <v>717</v>
      </c>
      <c r="E285" s="7" t="s">
        <v>201</v>
      </c>
      <c r="G285" s="186" t="s">
        <v>499</v>
      </c>
      <c r="H285" s="135">
        <v>0</v>
      </c>
      <c r="I285" s="133">
        <v>0</v>
      </c>
      <c r="J285" s="133">
        <f t="shared" si="186"/>
        <v>0</v>
      </c>
      <c r="K285" s="133">
        <v>120000</v>
      </c>
      <c r="L285" s="133">
        <f t="shared" si="187"/>
        <v>120000</v>
      </c>
      <c r="M285" s="133">
        <v>-104950</v>
      </c>
      <c r="N285" s="133">
        <f t="shared" si="188"/>
        <v>15050</v>
      </c>
    </row>
    <row r="286" spans="1:14" x14ac:dyDescent="0.25">
      <c r="A286" s="14">
        <v>5</v>
      </c>
      <c r="B286" s="14">
        <v>2</v>
      </c>
      <c r="D286" s="1">
        <v>717</v>
      </c>
      <c r="E286" s="7" t="s">
        <v>201</v>
      </c>
      <c r="G286" s="186" t="s">
        <v>554</v>
      </c>
      <c r="H286" s="135">
        <v>0</v>
      </c>
      <c r="I286" s="133">
        <v>0</v>
      </c>
      <c r="J286" s="133">
        <f t="shared" si="186"/>
        <v>0</v>
      </c>
      <c r="K286" s="133">
        <v>0</v>
      </c>
      <c r="L286" s="133">
        <f t="shared" si="187"/>
        <v>0</v>
      </c>
      <c r="M286" s="133">
        <v>0</v>
      </c>
      <c r="N286" s="133">
        <f t="shared" si="188"/>
        <v>0</v>
      </c>
    </row>
    <row r="287" spans="1:14" x14ac:dyDescent="0.25">
      <c r="A287" s="14">
        <v>5</v>
      </c>
      <c r="B287" s="14">
        <v>2</v>
      </c>
      <c r="D287" s="1">
        <v>717</v>
      </c>
      <c r="E287" s="7" t="s">
        <v>201</v>
      </c>
      <c r="G287" s="186" t="s">
        <v>565</v>
      </c>
      <c r="H287" s="135">
        <v>70000</v>
      </c>
      <c r="I287" s="133">
        <v>0</v>
      </c>
      <c r="J287" s="133">
        <f t="shared" si="186"/>
        <v>70000</v>
      </c>
      <c r="K287" s="133">
        <v>24000</v>
      </c>
      <c r="L287" s="133">
        <f t="shared" si="187"/>
        <v>94000</v>
      </c>
      <c r="M287" s="133">
        <v>-92700</v>
      </c>
      <c r="N287" s="133">
        <f t="shared" si="188"/>
        <v>1300</v>
      </c>
    </row>
    <row r="288" spans="1:14" x14ac:dyDescent="0.25">
      <c r="A288" s="14">
        <v>5</v>
      </c>
      <c r="B288" s="14">
        <v>2</v>
      </c>
      <c r="D288" s="1">
        <v>717</v>
      </c>
      <c r="E288" s="7" t="s">
        <v>201</v>
      </c>
      <c r="G288" s="186" t="s">
        <v>564</v>
      </c>
      <c r="H288" s="135">
        <v>70000</v>
      </c>
      <c r="I288" s="133">
        <v>20000</v>
      </c>
      <c r="J288" s="133">
        <f t="shared" ref="J288:J291" si="189">I288+H288</f>
        <v>90000</v>
      </c>
      <c r="K288" s="133">
        <v>1000</v>
      </c>
      <c r="L288" s="133">
        <f t="shared" ref="L288:L291" si="190">K288+J288</f>
        <v>91000</v>
      </c>
      <c r="M288" s="133">
        <v>-91000</v>
      </c>
      <c r="N288" s="133">
        <f t="shared" ref="N288:N291" si="191">M288+L288</f>
        <v>0</v>
      </c>
    </row>
    <row r="289" spans="1:14" ht="30" x14ac:dyDescent="0.25">
      <c r="A289" s="14">
        <v>5</v>
      </c>
      <c r="B289" s="14">
        <v>2</v>
      </c>
      <c r="D289" s="1">
        <v>717</v>
      </c>
      <c r="E289" s="7" t="s">
        <v>201</v>
      </c>
      <c r="G289" s="186" t="s">
        <v>605</v>
      </c>
      <c r="H289" s="135">
        <v>0</v>
      </c>
      <c r="I289" s="133">
        <v>0</v>
      </c>
      <c r="J289" s="133">
        <f t="shared" si="189"/>
        <v>0</v>
      </c>
      <c r="K289" s="133">
        <v>0</v>
      </c>
      <c r="L289" s="133">
        <f t="shared" si="190"/>
        <v>0</v>
      </c>
      <c r="M289" s="133">
        <v>139620</v>
      </c>
      <c r="N289" s="133">
        <f t="shared" si="191"/>
        <v>139620</v>
      </c>
    </row>
    <row r="290" spans="1:14" x14ac:dyDescent="0.25">
      <c r="A290" s="14">
        <v>5</v>
      </c>
      <c r="B290" s="14">
        <v>2</v>
      </c>
      <c r="D290" s="1">
        <v>717</v>
      </c>
      <c r="E290" s="7" t="s">
        <v>201</v>
      </c>
      <c r="G290" s="186" t="s">
        <v>606</v>
      </c>
      <c r="H290" s="135">
        <v>0</v>
      </c>
      <c r="I290" s="133">
        <v>0</v>
      </c>
      <c r="J290" s="133">
        <f t="shared" si="189"/>
        <v>0</v>
      </c>
      <c r="K290" s="133">
        <v>0</v>
      </c>
      <c r="L290" s="133">
        <f t="shared" si="190"/>
        <v>0</v>
      </c>
      <c r="M290" s="133">
        <v>90800</v>
      </c>
      <c r="N290" s="133">
        <f t="shared" si="191"/>
        <v>90800</v>
      </c>
    </row>
    <row r="291" spans="1:14" x14ac:dyDescent="0.25">
      <c r="A291" s="14">
        <v>5</v>
      </c>
      <c r="B291" s="14">
        <v>2</v>
      </c>
      <c r="D291" s="1">
        <v>717</v>
      </c>
      <c r="E291" s="7" t="s">
        <v>201</v>
      </c>
      <c r="G291" s="183" t="s">
        <v>607</v>
      </c>
      <c r="H291" s="135">
        <v>0</v>
      </c>
      <c r="I291" s="133">
        <v>0</v>
      </c>
      <c r="J291" s="133">
        <f t="shared" si="189"/>
        <v>0</v>
      </c>
      <c r="K291" s="133">
        <v>0</v>
      </c>
      <c r="L291" s="133">
        <f t="shared" si="190"/>
        <v>0</v>
      </c>
      <c r="M291" s="133">
        <v>92500</v>
      </c>
      <c r="N291" s="133">
        <f t="shared" si="191"/>
        <v>92500</v>
      </c>
    </row>
    <row r="292" spans="1:14" ht="30" x14ac:dyDescent="0.25">
      <c r="A292" s="86">
        <v>5</v>
      </c>
      <c r="B292" s="86">
        <v>2</v>
      </c>
      <c r="C292" s="103"/>
      <c r="D292" s="84"/>
      <c r="E292" s="112"/>
      <c r="F292" s="103"/>
      <c r="G292" s="194" t="s">
        <v>157</v>
      </c>
      <c r="H292" s="142">
        <f t="shared" ref="H292:N292" si="192">SUM(H283:H291)</f>
        <v>140000</v>
      </c>
      <c r="I292" s="142">
        <f t="shared" si="192"/>
        <v>20000</v>
      </c>
      <c r="J292" s="142">
        <f t="shared" si="192"/>
        <v>160000</v>
      </c>
      <c r="K292" s="142">
        <f t="shared" si="192"/>
        <v>145000</v>
      </c>
      <c r="L292" s="142">
        <f t="shared" si="192"/>
        <v>305000</v>
      </c>
      <c r="M292" s="142">
        <f t="shared" si="192"/>
        <v>34270</v>
      </c>
      <c r="N292" s="142">
        <f t="shared" si="192"/>
        <v>339270</v>
      </c>
    </row>
    <row r="293" spans="1:14" x14ac:dyDescent="0.25">
      <c r="A293" s="14">
        <v>6</v>
      </c>
      <c r="B293" s="14">
        <v>1</v>
      </c>
      <c r="D293" s="1">
        <v>642</v>
      </c>
      <c r="E293" s="7" t="s">
        <v>201</v>
      </c>
      <c r="G293" s="186" t="s">
        <v>515</v>
      </c>
      <c r="H293" s="135">
        <v>22000</v>
      </c>
      <c r="I293" s="133">
        <v>0</v>
      </c>
      <c r="J293" s="133">
        <f t="shared" ref="J293:J304" si="193">I293+H293</f>
        <v>22000</v>
      </c>
      <c r="K293" s="133">
        <v>0</v>
      </c>
      <c r="L293" s="133">
        <f t="shared" ref="L293:L304" si="194">K293+J293</f>
        <v>22000</v>
      </c>
      <c r="M293" s="133">
        <v>0</v>
      </c>
      <c r="N293" s="133">
        <f t="shared" ref="N293:N304" si="195">M293+L293</f>
        <v>22000</v>
      </c>
    </row>
    <row r="294" spans="1:14" x14ac:dyDescent="0.25">
      <c r="A294" s="14">
        <v>6</v>
      </c>
      <c r="B294" s="14">
        <v>1</v>
      </c>
      <c r="D294" s="1">
        <v>637</v>
      </c>
      <c r="E294" s="7" t="s">
        <v>203</v>
      </c>
      <c r="G294" s="186" t="s">
        <v>386</v>
      </c>
      <c r="H294" s="135">
        <v>0</v>
      </c>
      <c r="I294" s="133">
        <v>1500</v>
      </c>
      <c r="J294" s="133">
        <f t="shared" si="193"/>
        <v>1500</v>
      </c>
      <c r="K294" s="133">
        <v>0</v>
      </c>
      <c r="L294" s="133">
        <f t="shared" si="194"/>
        <v>1500</v>
      </c>
      <c r="M294" s="133">
        <v>0</v>
      </c>
      <c r="N294" s="133">
        <f t="shared" si="195"/>
        <v>1500</v>
      </c>
    </row>
    <row r="295" spans="1:14" x14ac:dyDescent="0.25">
      <c r="A295" s="14">
        <v>6</v>
      </c>
      <c r="B295" s="14">
        <v>1</v>
      </c>
      <c r="D295" s="1">
        <v>633</v>
      </c>
      <c r="E295" s="7" t="s">
        <v>210</v>
      </c>
      <c r="G295" s="186" t="s">
        <v>582</v>
      </c>
      <c r="H295" s="135">
        <v>0</v>
      </c>
      <c r="I295" s="133">
        <v>6000</v>
      </c>
      <c r="J295" s="133">
        <f t="shared" si="193"/>
        <v>6000</v>
      </c>
      <c r="K295" s="133">
        <v>0</v>
      </c>
      <c r="L295" s="133">
        <f t="shared" si="194"/>
        <v>6000</v>
      </c>
      <c r="M295" s="133">
        <v>0</v>
      </c>
      <c r="N295" s="133">
        <f t="shared" si="195"/>
        <v>6000</v>
      </c>
    </row>
    <row r="296" spans="1:14" x14ac:dyDescent="0.25">
      <c r="A296" s="14">
        <v>6</v>
      </c>
      <c r="B296" s="14">
        <v>1</v>
      </c>
      <c r="D296" s="1">
        <v>633</v>
      </c>
      <c r="E296" s="7" t="s">
        <v>210</v>
      </c>
      <c r="G296" s="186" t="s">
        <v>457</v>
      </c>
      <c r="H296" s="135">
        <v>0</v>
      </c>
      <c r="I296" s="133">
        <v>0</v>
      </c>
      <c r="J296" s="133">
        <f t="shared" si="193"/>
        <v>0</v>
      </c>
      <c r="K296" s="133">
        <v>0</v>
      </c>
      <c r="L296" s="133">
        <f t="shared" si="194"/>
        <v>0</v>
      </c>
      <c r="M296" s="133">
        <v>0</v>
      </c>
      <c r="N296" s="133">
        <f t="shared" si="195"/>
        <v>0</v>
      </c>
    </row>
    <row r="297" spans="1:14" x14ac:dyDescent="0.25">
      <c r="A297" s="14">
        <v>6</v>
      </c>
      <c r="B297" s="14">
        <v>1</v>
      </c>
      <c r="D297" s="1">
        <v>635</v>
      </c>
      <c r="E297" s="7" t="s">
        <v>210</v>
      </c>
      <c r="G297" s="186" t="s">
        <v>455</v>
      </c>
      <c r="H297" s="135">
        <v>0</v>
      </c>
      <c r="I297" s="133">
        <v>0</v>
      </c>
      <c r="J297" s="133">
        <f t="shared" si="193"/>
        <v>0</v>
      </c>
      <c r="K297" s="133">
        <v>0</v>
      </c>
      <c r="L297" s="133">
        <f t="shared" si="194"/>
        <v>0</v>
      </c>
      <c r="M297" s="133">
        <v>0</v>
      </c>
      <c r="N297" s="133">
        <f t="shared" si="195"/>
        <v>0</v>
      </c>
    </row>
    <row r="298" spans="1:14" x14ac:dyDescent="0.25">
      <c r="A298" s="14">
        <v>6</v>
      </c>
      <c r="B298" s="14">
        <v>1</v>
      </c>
      <c r="D298" s="1">
        <v>637</v>
      </c>
      <c r="E298" s="7" t="s">
        <v>203</v>
      </c>
      <c r="G298" s="186" t="s">
        <v>456</v>
      </c>
      <c r="H298" s="135">
        <v>0</v>
      </c>
      <c r="I298" s="133">
        <v>0</v>
      </c>
      <c r="J298" s="133">
        <f t="shared" si="193"/>
        <v>0</v>
      </c>
      <c r="K298" s="133">
        <v>0</v>
      </c>
      <c r="L298" s="133">
        <f t="shared" si="194"/>
        <v>0</v>
      </c>
      <c r="M298" s="133">
        <v>0</v>
      </c>
      <c r="N298" s="133">
        <f t="shared" si="195"/>
        <v>0</v>
      </c>
    </row>
    <row r="299" spans="1:14" x14ac:dyDescent="0.25">
      <c r="A299" s="14">
        <v>6</v>
      </c>
      <c r="B299" s="14">
        <v>1</v>
      </c>
      <c r="D299" s="1">
        <v>637</v>
      </c>
      <c r="E299" s="7" t="s">
        <v>211</v>
      </c>
      <c r="G299" s="186" t="s">
        <v>457</v>
      </c>
      <c r="H299" s="135">
        <v>0</v>
      </c>
      <c r="I299" s="133">
        <v>0</v>
      </c>
      <c r="J299" s="133">
        <f t="shared" si="193"/>
        <v>0</v>
      </c>
      <c r="K299" s="133">
        <v>0</v>
      </c>
      <c r="L299" s="133">
        <f t="shared" si="194"/>
        <v>0</v>
      </c>
      <c r="M299" s="133">
        <v>0</v>
      </c>
      <c r="N299" s="133">
        <f t="shared" si="195"/>
        <v>0</v>
      </c>
    </row>
    <row r="300" spans="1:14" x14ac:dyDescent="0.25">
      <c r="A300" s="14">
        <v>6</v>
      </c>
      <c r="B300" s="14">
        <v>1</v>
      </c>
      <c r="D300" s="1">
        <v>633</v>
      </c>
      <c r="E300" s="7" t="s">
        <v>210</v>
      </c>
      <c r="G300" s="186" t="s">
        <v>493</v>
      </c>
      <c r="H300" s="135">
        <v>20000</v>
      </c>
      <c r="I300" s="133">
        <v>-6000</v>
      </c>
      <c r="J300" s="133">
        <f t="shared" si="193"/>
        <v>14000</v>
      </c>
      <c r="K300" s="133">
        <v>-10000</v>
      </c>
      <c r="L300" s="133">
        <f t="shared" si="194"/>
        <v>4000</v>
      </c>
      <c r="M300" s="133">
        <v>-2300</v>
      </c>
      <c r="N300" s="133">
        <f t="shared" si="195"/>
        <v>1700</v>
      </c>
    </row>
    <row r="301" spans="1:14" x14ac:dyDescent="0.25">
      <c r="A301" s="14">
        <v>6</v>
      </c>
      <c r="B301" s="14">
        <v>1</v>
      </c>
      <c r="D301" s="1">
        <v>637</v>
      </c>
      <c r="E301" s="7" t="s">
        <v>204</v>
      </c>
      <c r="G301" s="186" t="s">
        <v>385</v>
      </c>
      <c r="H301" s="135">
        <v>0</v>
      </c>
      <c r="I301" s="133">
        <v>0</v>
      </c>
      <c r="J301" s="133">
        <f t="shared" si="193"/>
        <v>0</v>
      </c>
      <c r="K301" s="133">
        <v>0</v>
      </c>
      <c r="L301" s="133">
        <f t="shared" si="194"/>
        <v>0</v>
      </c>
      <c r="M301" s="133">
        <v>0</v>
      </c>
      <c r="N301" s="133">
        <f t="shared" si="195"/>
        <v>0</v>
      </c>
    </row>
    <row r="302" spans="1:14" x14ac:dyDescent="0.25">
      <c r="A302" s="14">
        <v>6</v>
      </c>
      <c r="B302" s="14">
        <v>1</v>
      </c>
      <c r="D302" s="1">
        <v>635</v>
      </c>
      <c r="E302" s="7" t="s">
        <v>210</v>
      </c>
      <c r="G302" s="186" t="s">
        <v>416</v>
      </c>
      <c r="H302" s="135">
        <v>0</v>
      </c>
      <c r="I302" s="133">
        <v>29000</v>
      </c>
      <c r="J302" s="133">
        <f t="shared" si="193"/>
        <v>29000</v>
      </c>
      <c r="K302" s="133">
        <v>10000</v>
      </c>
      <c r="L302" s="133">
        <f t="shared" si="194"/>
        <v>39000</v>
      </c>
      <c r="M302" s="133">
        <v>10300</v>
      </c>
      <c r="N302" s="133">
        <f t="shared" si="195"/>
        <v>49300</v>
      </c>
    </row>
    <row r="303" spans="1:14" ht="30" x14ac:dyDescent="0.25">
      <c r="A303" s="14">
        <v>6</v>
      </c>
      <c r="B303" s="14">
        <v>1</v>
      </c>
      <c r="D303" s="1">
        <v>635</v>
      </c>
      <c r="E303" s="7" t="s">
        <v>210</v>
      </c>
      <c r="G303" s="186" t="s">
        <v>374</v>
      </c>
      <c r="H303" s="135">
        <v>0</v>
      </c>
      <c r="I303" s="133">
        <v>0</v>
      </c>
      <c r="J303" s="133">
        <f t="shared" si="193"/>
        <v>0</v>
      </c>
      <c r="K303" s="133">
        <v>0</v>
      </c>
      <c r="L303" s="133">
        <f t="shared" si="194"/>
        <v>0</v>
      </c>
      <c r="M303" s="133">
        <v>0</v>
      </c>
      <c r="N303" s="133">
        <f t="shared" si="195"/>
        <v>0</v>
      </c>
    </row>
    <row r="304" spans="1:14" ht="30" x14ac:dyDescent="0.25">
      <c r="A304" s="14">
        <v>6</v>
      </c>
      <c r="B304" s="14">
        <v>1</v>
      </c>
      <c r="D304" s="1">
        <v>651</v>
      </c>
      <c r="E304" s="7" t="s">
        <v>201</v>
      </c>
      <c r="G304" s="186" t="s">
        <v>158</v>
      </c>
      <c r="H304" s="135">
        <v>0</v>
      </c>
      <c r="I304" s="133">
        <v>0</v>
      </c>
      <c r="J304" s="133">
        <f t="shared" si="193"/>
        <v>0</v>
      </c>
      <c r="K304" s="133">
        <v>0</v>
      </c>
      <c r="L304" s="133">
        <f t="shared" si="194"/>
        <v>0</v>
      </c>
      <c r="M304" s="133">
        <v>0</v>
      </c>
      <c r="N304" s="133">
        <f t="shared" si="195"/>
        <v>0</v>
      </c>
    </row>
    <row r="305" spans="1:14" x14ac:dyDescent="0.25">
      <c r="A305" s="106">
        <v>6</v>
      </c>
      <c r="B305" s="106">
        <v>1</v>
      </c>
      <c r="C305" s="107"/>
      <c r="D305" s="108"/>
      <c r="E305" s="109"/>
      <c r="F305" s="107"/>
      <c r="G305" s="190" t="s">
        <v>159</v>
      </c>
      <c r="H305" s="137">
        <f t="shared" ref="H305:N305" si="196">SUM(H293:H304)</f>
        <v>42000</v>
      </c>
      <c r="I305" s="137">
        <f t="shared" si="196"/>
        <v>30500</v>
      </c>
      <c r="J305" s="137">
        <f t="shared" si="196"/>
        <v>72500</v>
      </c>
      <c r="K305" s="137">
        <f t="shared" si="196"/>
        <v>0</v>
      </c>
      <c r="L305" s="137">
        <f t="shared" si="196"/>
        <v>72500</v>
      </c>
      <c r="M305" s="137">
        <f t="shared" si="196"/>
        <v>8000</v>
      </c>
      <c r="N305" s="137">
        <f t="shared" si="196"/>
        <v>80500</v>
      </c>
    </row>
    <row r="306" spans="1:14" x14ac:dyDescent="0.25">
      <c r="A306" s="14">
        <v>6</v>
      </c>
      <c r="B306" s="14">
        <v>2</v>
      </c>
      <c r="D306" s="1">
        <v>716</v>
      </c>
      <c r="E306" s="7" t="s">
        <v>201</v>
      </c>
      <c r="G306" s="186" t="s">
        <v>514</v>
      </c>
      <c r="H306" s="135">
        <v>0</v>
      </c>
      <c r="I306" s="133">
        <v>0</v>
      </c>
      <c r="J306" s="133">
        <f t="shared" ref="J306:J312" si="197">I306+H306</f>
        <v>0</v>
      </c>
      <c r="K306" s="133">
        <v>0</v>
      </c>
      <c r="L306" s="133">
        <f t="shared" ref="L306:L312" si="198">K306+J306</f>
        <v>0</v>
      </c>
      <c r="M306" s="133">
        <v>0</v>
      </c>
      <c r="N306" s="133">
        <f t="shared" ref="N306:N312" si="199">M306+L306</f>
        <v>0</v>
      </c>
    </row>
    <row r="307" spans="1:14" x14ac:dyDescent="0.25">
      <c r="A307" s="14">
        <v>6</v>
      </c>
      <c r="B307" s="14">
        <v>2</v>
      </c>
      <c r="D307" s="1">
        <v>717</v>
      </c>
      <c r="E307" s="7" t="s">
        <v>200</v>
      </c>
      <c r="G307" s="186" t="s">
        <v>593</v>
      </c>
      <c r="H307" s="135">
        <v>0</v>
      </c>
      <c r="I307" s="133">
        <v>0</v>
      </c>
      <c r="J307" s="133">
        <f t="shared" si="197"/>
        <v>0</v>
      </c>
      <c r="K307" s="133">
        <v>120000</v>
      </c>
      <c r="L307" s="133">
        <f t="shared" si="198"/>
        <v>120000</v>
      </c>
      <c r="M307" s="133">
        <v>-120000</v>
      </c>
      <c r="N307" s="133">
        <f t="shared" si="199"/>
        <v>0</v>
      </c>
    </row>
    <row r="308" spans="1:14" x14ac:dyDescent="0.25">
      <c r="A308" s="14">
        <v>6</v>
      </c>
      <c r="B308" s="14">
        <v>2</v>
      </c>
      <c r="D308" s="1">
        <v>717</v>
      </c>
      <c r="E308" s="7" t="s">
        <v>200</v>
      </c>
      <c r="G308" s="186" t="s">
        <v>608</v>
      </c>
      <c r="H308" s="135">
        <v>0</v>
      </c>
      <c r="I308" s="133">
        <v>0</v>
      </c>
      <c r="J308" s="133">
        <f t="shared" ref="J308" si="200">I308+H308</f>
        <v>0</v>
      </c>
      <c r="K308" s="133">
        <v>0</v>
      </c>
      <c r="L308" s="133">
        <f t="shared" ref="L308" si="201">K308+J308</f>
        <v>0</v>
      </c>
      <c r="M308" s="133">
        <v>144500</v>
      </c>
      <c r="N308" s="133">
        <f t="shared" ref="N308" si="202">M308+L308</f>
        <v>144500</v>
      </c>
    </row>
    <row r="309" spans="1:14" x14ac:dyDescent="0.25">
      <c r="A309" s="14">
        <v>6</v>
      </c>
      <c r="B309" s="14">
        <v>1</v>
      </c>
      <c r="D309" s="1">
        <v>717</v>
      </c>
      <c r="E309" s="7" t="s">
        <v>201</v>
      </c>
      <c r="G309" s="186" t="s">
        <v>467</v>
      </c>
      <c r="H309" s="135">
        <v>0</v>
      </c>
      <c r="I309" s="133">
        <v>0</v>
      </c>
      <c r="J309" s="133">
        <f t="shared" si="197"/>
        <v>0</v>
      </c>
      <c r="K309" s="133">
        <v>0</v>
      </c>
      <c r="L309" s="133">
        <f t="shared" si="198"/>
        <v>0</v>
      </c>
      <c r="M309" s="133">
        <v>0</v>
      </c>
      <c r="N309" s="133">
        <f t="shared" si="199"/>
        <v>0</v>
      </c>
    </row>
    <row r="310" spans="1:14" x14ac:dyDescent="0.25">
      <c r="A310" s="14">
        <v>6</v>
      </c>
      <c r="B310" s="14">
        <v>1</v>
      </c>
      <c r="D310" s="1">
        <v>717</v>
      </c>
      <c r="E310" s="7" t="s">
        <v>201</v>
      </c>
      <c r="G310" s="186" t="s">
        <v>387</v>
      </c>
      <c r="H310" s="135">
        <v>0</v>
      </c>
      <c r="I310" s="133">
        <v>0</v>
      </c>
      <c r="J310" s="133">
        <f t="shared" si="197"/>
        <v>0</v>
      </c>
      <c r="K310" s="133">
        <v>0</v>
      </c>
      <c r="L310" s="133">
        <f t="shared" si="198"/>
        <v>0</v>
      </c>
      <c r="M310" s="133">
        <v>0</v>
      </c>
      <c r="N310" s="133">
        <f t="shared" si="199"/>
        <v>0</v>
      </c>
    </row>
    <row r="311" spans="1:14" x14ac:dyDescent="0.25">
      <c r="A311" s="14">
        <v>6</v>
      </c>
      <c r="B311" s="14">
        <v>1</v>
      </c>
      <c r="D311" s="1">
        <v>717</v>
      </c>
      <c r="E311" s="7" t="s">
        <v>201</v>
      </c>
      <c r="G311" s="186" t="s">
        <v>581</v>
      </c>
      <c r="H311" s="135">
        <v>0</v>
      </c>
      <c r="I311" s="133">
        <v>0</v>
      </c>
      <c r="J311" s="133">
        <f t="shared" si="197"/>
        <v>0</v>
      </c>
      <c r="K311" s="133">
        <v>0</v>
      </c>
      <c r="L311" s="133">
        <f t="shared" si="198"/>
        <v>0</v>
      </c>
      <c r="M311" s="133">
        <v>0</v>
      </c>
      <c r="N311" s="133">
        <f t="shared" si="199"/>
        <v>0</v>
      </c>
    </row>
    <row r="312" spans="1:14" ht="30" x14ac:dyDescent="0.25">
      <c r="A312" s="14">
        <v>6</v>
      </c>
      <c r="B312" s="14">
        <v>1</v>
      </c>
      <c r="D312" s="1">
        <v>717</v>
      </c>
      <c r="E312" s="7" t="s">
        <v>201</v>
      </c>
      <c r="G312" s="186" t="s">
        <v>372</v>
      </c>
      <c r="H312" s="135">
        <v>0</v>
      </c>
      <c r="I312" s="133">
        <v>0</v>
      </c>
      <c r="J312" s="133">
        <f t="shared" si="197"/>
        <v>0</v>
      </c>
      <c r="K312" s="133">
        <v>0</v>
      </c>
      <c r="L312" s="133">
        <f t="shared" si="198"/>
        <v>0</v>
      </c>
      <c r="M312" s="133">
        <v>0</v>
      </c>
      <c r="N312" s="133">
        <f t="shared" si="199"/>
        <v>0</v>
      </c>
    </row>
    <row r="313" spans="1:14" x14ac:dyDescent="0.25">
      <c r="A313" s="86">
        <v>6</v>
      </c>
      <c r="B313" s="86">
        <v>1</v>
      </c>
      <c r="C313" s="103"/>
      <c r="D313" s="84"/>
      <c r="E313" s="112"/>
      <c r="F313" s="103"/>
      <c r="G313" s="194" t="s">
        <v>160</v>
      </c>
      <c r="H313" s="140">
        <f t="shared" ref="H313" si="203">SUM(H306:H312)</f>
        <v>0</v>
      </c>
      <c r="I313" s="140">
        <f t="shared" ref="I313:J313" si="204">SUM(I306:I312)</f>
        <v>0</v>
      </c>
      <c r="J313" s="140">
        <f t="shared" si="204"/>
        <v>0</v>
      </c>
      <c r="K313" s="140">
        <f t="shared" ref="K313:L313" si="205">SUM(K306:K312)</f>
        <v>120000</v>
      </c>
      <c r="L313" s="140">
        <f t="shared" si="205"/>
        <v>120000</v>
      </c>
      <c r="M313" s="140">
        <f t="shared" ref="M313:N313" si="206">SUM(M306:M312)</f>
        <v>24500</v>
      </c>
      <c r="N313" s="140">
        <f t="shared" si="206"/>
        <v>144500</v>
      </c>
    </row>
    <row r="314" spans="1:14" ht="30" x14ac:dyDescent="0.25">
      <c r="A314" s="14">
        <v>6</v>
      </c>
      <c r="B314" s="14">
        <v>2</v>
      </c>
      <c r="D314" s="1">
        <v>637</v>
      </c>
      <c r="E314" s="7" t="s">
        <v>201</v>
      </c>
      <c r="G314" s="186" t="s">
        <v>161</v>
      </c>
      <c r="H314" s="135">
        <v>300</v>
      </c>
      <c r="I314" s="133">
        <v>0</v>
      </c>
      <c r="J314" s="133">
        <f t="shared" ref="J314:J316" si="207">I314+H314</f>
        <v>300</v>
      </c>
      <c r="K314" s="133">
        <v>300</v>
      </c>
      <c r="L314" s="133">
        <f t="shared" ref="L314:L316" si="208">K314+J314</f>
        <v>600</v>
      </c>
      <c r="M314" s="133">
        <v>210</v>
      </c>
      <c r="N314" s="133">
        <f t="shared" ref="N314:N316" si="209">M314+L314</f>
        <v>810</v>
      </c>
    </row>
    <row r="315" spans="1:14" ht="30" x14ac:dyDescent="0.25">
      <c r="A315" s="14">
        <v>6</v>
      </c>
      <c r="B315" s="14">
        <v>2</v>
      </c>
      <c r="D315" s="1">
        <v>635</v>
      </c>
      <c r="E315" s="7" t="s">
        <v>210</v>
      </c>
      <c r="G315" s="186" t="s">
        <v>609</v>
      </c>
      <c r="H315" s="135">
        <v>0</v>
      </c>
      <c r="I315" s="133">
        <v>0</v>
      </c>
      <c r="J315" s="133">
        <f t="shared" si="207"/>
        <v>0</v>
      </c>
      <c r="K315" s="133">
        <v>0</v>
      </c>
      <c r="L315" s="133">
        <f t="shared" si="208"/>
        <v>0</v>
      </c>
      <c r="M315" s="133">
        <v>1200</v>
      </c>
      <c r="N315" s="133">
        <f t="shared" si="209"/>
        <v>1200</v>
      </c>
    </row>
    <row r="316" spans="1:14" ht="30" x14ac:dyDescent="0.25">
      <c r="A316" s="14">
        <v>6</v>
      </c>
      <c r="B316" s="14">
        <v>2</v>
      </c>
      <c r="D316" s="1">
        <v>633</v>
      </c>
      <c r="E316" s="7" t="s">
        <v>206</v>
      </c>
      <c r="G316" s="186" t="s">
        <v>162</v>
      </c>
      <c r="H316" s="135">
        <v>200</v>
      </c>
      <c r="I316" s="133">
        <v>0</v>
      </c>
      <c r="J316" s="133">
        <f t="shared" si="207"/>
        <v>200</v>
      </c>
      <c r="K316" s="133">
        <v>0</v>
      </c>
      <c r="L316" s="133">
        <f t="shared" si="208"/>
        <v>200</v>
      </c>
      <c r="M316" s="133">
        <v>0</v>
      </c>
      <c r="N316" s="133">
        <f t="shared" si="209"/>
        <v>200</v>
      </c>
    </row>
    <row r="317" spans="1:14" ht="30" x14ac:dyDescent="0.25">
      <c r="A317" s="106">
        <v>6</v>
      </c>
      <c r="B317" s="106">
        <v>2</v>
      </c>
      <c r="C317" s="107"/>
      <c r="D317" s="108"/>
      <c r="E317" s="109"/>
      <c r="G317" s="190" t="s">
        <v>163</v>
      </c>
      <c r="H317" s="137">
        <f t="shared" ref="H317" si="210">SUM(H314:H316)</f>
        <v>500</v>
      </c>
      <c r="I317" s="137">
        <f t="shared" ref="I317:J317" si="211">SUM(I314:I316)</f>
        <v>0</v>
      </c>
      <c r="J317" s="137">
        <f t="shared" si="211"/>
        <v>500</v>
      </c>
      <c r="K317" s="137">
        <f t="shared" ref="K317:L317" si="212">SUM(K314:K316)</f>
        <v>300</v>
      </c>
      <c r="L317" s="137">
        <f t="shared" si="212"/>
        <v>800</v>
      </c>
      <c r="M317" s="137">
        <f t="shared" ref="M317:N317" si="213">SUM(M314:M316)</f>
        <v>1410</v>
      </c>
      <c r="N317" s="137">
        <f t="shared" si="213"/>
        <v>2210</v>
      </c>
    </row>
    <row r="318" spans="1:14" x14ac:dyDescent="0.25">
      <c r="A318" s="14">
        <v>7</v>
      </c>
      <c r="B318" s="14">
        <v>1</v>
      </c>
      <c r="D318" s="1">
        <v>632</v>
      </c>
      <c r="E318" s="7" t="s">
        <v>200</v>
      </c>
      <c r="G318" s="186" t="s">
        <v>164</v>
      </c>
      <c r="H318" s="135">
        <v>4500</v>
      </c>
      <c r="I318" s="133">
        <v>0</v>
      </c>
      <c r="J318" s="133">
        <f t="shared" ref="J318:J327" si="214">I318+H318</f>
        <v>4500</v>
      </c>
      <c r="K318" s="133">
        <v>0</v>
      </c>
      <c r="L318" s="133">
        <f t="shared" ref="L318:L327" si="215">K318+J318</f>
        <v>4500</v>
      </c>
      <c r="M318" s="133">
        <v>-2000</v>
      </c>
      <c r="N318" s="133">
        <f t="shared" ref="N318:N327" si="216">M318+L318</f>
        <v>2500</v>
      </c>
    </row>
    <row r="319" spans="1:14" x14ac:dyDescent="0.25">
      <c r="A319" s="14">
        <v>7</v>
      </c>
      <c r="B319" s="14">
        <v>1</v>
      </c>
      <c r="D319" s="1">
        <v>632</v>
      </c>
      <c r="E319" s="7" t="s">
        <v>201</v>
      </c>
      <c r="G319" s="186" t="s">
        <v>165</v>
      </c>
      <c r="H319" s="135">
        <v>400</v>
      </c>
      <c r="I319" s="133">
        <v>0</v>
      </c>
      <c r="J319" s="133">
        <f t="shared" si="214"/>
        <v>400</v>
      </c>
      <c r="K319" s="133">
        <v>200</v>
      </c>
      <c r="L319" s="133">
        <f t="shared" si="215"/>
        <v>600</v>
      </c>
      <c r="M319" s="133">
        <v>0</v>
      </c>
      <c r="N319" s="133">
        <f t="shared" si="216"/>
        <v>600</v>
      </c>
    </row>
    <row r="320" spans="1:14" x14ac:dyDescent="0.25">
      <c r="A320" s="14">
        <v>7</v>
      </c>
      <c r="B320" s="14">
        <v>1</v>
      </c>
      <c r="D320" s="1">
        <v>633</v>
      </c>
      <c r="E320" s="7" t="s">
        <v>210</v>
      </c>
      <c r="G320" s="186" t="s">
        <v>166</v>
      </c>
      <c r="H320" s="135">
        <v>1900</v>
      </c>
      <c r="I320" s="133">
        <v>0</v>
      </c>
      <c r="J320" s="133">
        <f t="shared" si="214"/>
        <v>1900</v>
      </c>
      <c r="K320" s="133">
        <v>0</v>
      </c>
      <c r="L320" s="133">
        <f t="shared" si="215"/>
        <v>1900</v>
      </c>
      <c r="M320" s="133">
        <v>-600</v>
      </c>
      <c r="N320" s="133">
        <f t="shared" si="216"/>
        <v>1300</v>
      </c>
    </row>
    <row r="321" spans="1:14" x14ac:dyDescent="0.25">
      <c r="A321" s="14">
        <v>7</v>
      </c>
      <c r="B321" s="14">
        <v>1</v>
      </c>
      <c r="D321" s="1">
        <v>635</v>
      </c>
      <c r="E321" s="7" t="s">
        <v>210</v>
      </c>
      <c r="G321" s="186" t="s">
        <v>167</v>
      </c>
      <c r="H321" s="135">
        <v>2500</v>
      </c>
      <c r="I321" s="133">
        <v>0</v>
      </c>
      <c r="J321" s="133">
        <f t="shared" si="214"/>
        <v>2500</v>
      </c>
      <c r="K321" s="133">
        <v>600</v>
      </c>
      <c r="L321" s="133">
        <f t="shared" si="215"/>
        <v>3100</v>
      </c>
      <c r="M321" s="133">
        <v>2100</v>
      </c>
      <c r="N321" s="133">
        <f t="shared" si="216"/>
        <v>5200</v>
      </c>
    </row>
    <row r="322" spans="1:14" x14ac:dyDescent="0.25">
      <c r="A322" s="14">
        <v>7</v>
      </c>
      <c r="B322" s="14">
        <v>1</v>
      </c>
      <c r="D322" s="1">
        <v>637</v>
      </c>
      <c r="E322" s="7" t="s">
        <v>201</v>
      </c>
      <c r="G322" s="186" t="s">
        <v>168</v>
      </c>
      <c r="H322" s="135">
        <v>500</v>
      </c>
      <c r="I322" s="133">
        <v>0</v>
      </c>
      <c r="J322" s="133">
        <f t="shared" si="214"/>
        <v>500</v>
      </c>
      <c r="K322" s="133">
        <v>0</v>
      </c>
      <c r="L322" s="133">
        <f t="shared" si="215"/>
        <v>500</v>
      </c>
      <c r="M322" s="133">
        <v>0</v>
      </c>
      <c r="N322" s="133">
        <f t="shared" si="216"/>
        <v>500</v>
      </c>
    </row>
    <row r="323" spans="1:14" x14ac:dyDescent="0.25">
      <c r="A323" s="14">
        <v>7</v>
      </c>
      <c r="B323" s="14">
        <v>1</v>
      </c>
      <c r="D323" s="1">
        <v>637</v>
      </c>
      <c r="E323" s="7" t="s">
        <v>203</v>
      </c>
      <c r="G323" s="186" t="s">
        <v>169</v>
      </c>
      <c r="H323" s="135">
        <v>3500</v>
      </c>
      <c r="I323" s="133">
        <v>0</v>
      </c>
      <c r="J323" s="133">
        <f t="shared" si="214"/>
        <v>3500</v>
      </c>
      <c r="K323" s="133">
        <v>0</v>
      </c>
      <c r="L323" s="133">
        <f t="shared" si="215"/>
        <v>3500</v>
      </c>
      <c r="M323" s="133">
        <v>600</v>
      </c>
      <c r="N323" s="133">
        <f t="shared" si="216"/>
        <v>4100</v>
      </c>
    </row>
    <row r="324" spans="1:14" x14ac:dyDescent="0.25">
      <c r="A324" s="14">
        <v>7</v>
      </c>
      <c r="B324" s="14">
        <v>1</v>
      </c>
      <c r="D324" s="1">
        <v>642</v>
      </c>
      <c r="E324" s="7" t="s">
        <v>200</v>
      </c>
      <c r="G324" s="186" t="s">
        <v>170</v>
      </c>
      <c r="H324" s="135">
        <v>3000</v>
      </c>
      <c r="I324" s="133">
        <v>0</v>
      </c>
      <c r="J324" s="133">
        <f t="shared" si="214"/>
        <v>3000</v>
      </c>
      <c r="K324" s="133">
        <v>0</v>
      </c>
      <c r="L324" s="133">
        <f t="shared" si="215"/>
        <v>3000</v>
      </c>
      <c r="M324" s="133">
        <v>600</v>
      </c>
      <c r="N324" s="133">
        <f t="shared" si="216"/>
        <v>3600</v>
      </c>
    </row>
    <row r="325" spans="1:14" x14ac:dyDescent="0.25">
      <c r="A325" s="14">
        <v>7</v>
      </c>
      <c r="B325" s="14">
        <v>1</v>
      </c>
      <c r="D325" s="1">
        <v>632</v>
      </c>
      <c r="E325" s="7" t="s">
        <v>200</v>
      </c>
      <c r="G325" s="186" t="s">
        <v>171</v>
      </c>
      <c r="H325" s="135">
        <v>4900</v>
      </c>
      <c r="I325" s="133">
        <v>0</v>
      </c>
      <c r="J325" s="133">
        <f t="shared" si="214"/>
        <v>4900</v>
      </c>
      <c r="K325" s="133">
        <v>-2000</v>
      </c>
      <c r="L325" s="133">
        <f t="shared" si="215"/>
        <v>2900</v>
      </c>
      <c r="M325" s="133">
        <v>0</v>
      </c>
      <c r="N325" s="133">
        <f t="shared" si="216"/>
        <v>2900</v>
      </c>
    </row>
    <row r="326" spans="1:14" x14ac:dyDescent="0.25">
      <c r="A326" s="14">
        <v>7</v>
      </c>
      <c r="B326" s="14">
        <v>1</v>
      </c>
      <c r="D326" s="89">
        <v>633</v>
      </c>
      <c r="E326" s="90" t="s">
        <v>210</v>
      </c>
      <c r="G326" s="186" t="s">
        <v>174</v>
      </c>
      <c r="H326" s="135">
        <v>3000</v>
      </c>
      <c r="I326" s="133">
        <v>-3000</v>
      </c>
      <c r="J326" s="133">
        <f t="shared" si="214"/>
        <v>0</v>
      </c>
      <c r="K326" s="133">
        <v>0</v>
      </c>
      <c r="L326" s="133">
        <f t="shared" si="215"/>
        <v>0</v>
      </c>
      <c r="M326" s="133">
        <v>8700</v>
      </c>
      <c r="N326" s="133">
        <f t="shared" si="216"/>
        <v>8700</v>
      </c>
    </row>
    <row r="327" spans="1:14" x14ac:dyDescent="0.25">
      <c r="A327" s="14">
        <v>7</v>
      </c>
      <c r="B327" s="14">
        <v>1</v>
      </c>
      <c r="D327" s="89">
        <v>635</v>
      </c>
      <c r="E327" s="90" t="s">
        <v>210</v>
      </c>
      <c r="G327" s="186" t="s">
        <v>485</v>
      </c>
      <c r="H327" s="135">
        <v>0</v>
      </c>
      <c r="I327" s="133">
        <v>0</v>
      </c>
      <c r="J327" s="133">
        <f t="shared" si="214"/>
        <v>0</v>
      </c>
      <c r="K327" s="133">
        <v>0</v>
      </c>
      <c r="L327" s="133">
        <f t="shared" si="215"/>
        <v>0</v>
      </c>
      <c r="M327" s="133">
        <v>0</v>
      </c>
      <c r="N327" s="133">
        <f t="shared" si="216"/>
        <v>0</v>
      </c>
    </row>
    <row r="328" spans="1:14" ht="30" x14ac:dyDescent="0.25">
      <c r="A328" s="106">
        <v>7</v>
      </c>
      <c r="B328" s="106">
        <v>1</v>
      </c>
      <c r="C328" s="107"/>
      <c r="D328" s="108"/>
      <c r="E328" s="109"/>
      <c r="F328" s="107"/>
      <c r="G328" s="190" t="s">
        <v>172</v>
      </c>
      <c r="H328" s="137">
        <f t="shared" ref="H328:N328" si="217">SUM(H318:H327)</f>
        <v>24200</v>
      </c>
      <c r="I328" s="137">
        <f t="shared" si="217"/>
        <v>-3000</v>
      </c>
      <c r="J328" s="137">
        <f t="shared" si="217"/>
        <v>21200</v>
      </c>
      <c r="K328" s="137">
        <f t="shared" si="217"/>
        <v>-1200</v>
      </c>
      <c r="L328" s="137">
        <f t="shared" si="217"/>
        <v>20000</v>
      </c>
      <c r="M328" s="137">
        <f t="shared" si="217"/>
        <v>9400</v>
      </c>
      <c r="N328" s="137">
        <f t="shared" si="217"/>
        <v>29400</v>
      </c>
    </row>
    <row r="329" spans="1:14" x14ac:dyDescent="0.25">
      <c r="A329" s="79">
        <v>7</v>
      </c>
      <c r="B329" s="79">
        <v>1</v>
      </c>
      <c r="C329" s="104"/>
      <c r="D329" s="164">
        <v>717</v>
      </c>
      <c r="E329" s="165" t="s">
        <v>202</v>
      </c>
      <c r="F329" s="104"/>
      <c r="G329" s="192" t="s">
        <v>577</v>
      </c>
      <c r="H329" s="166">
        <v>0</v>
      </c>
      <c r="I329" s="136">
        <v>7170</v>
      </c>
      <c r="J329" s="136">
        <f t="shared" ref="J329" si="218">I329+H329</f>
        <v>7170</v>
      </c>
      <c r="K329" s="136">
        <v>0</v>
      </c>
      <c r="L329" s="136">
        <f t="shared" ref="L329" si="219">K329+J329</f>
        <v>7170</v>
      </c>
      <c r="M329" s="136">
        <v>0</v>
      </c>
      <c r="N329" s="136">
        <f t="shared" ref="N329" si="220">M329+L329</f>
        <v>7170</v>
      </c>
    </row>
    <row r="330" spans="1:14" x14ac:dyDescent="0.25">
      <c r="A330" s="14">
        <v>7</v>
      </c>
      <c r="B330" s="14">
        <v>1</v>
      </c>
      <c r="D330" s="1">
        <v>711</v>
      </c>
      <c r="E330" s="7" t="s">
        <v>200</v>
      </c>
      <c r="G330" s="186" t="s">
        <v>173</v>
      </c>
      <c r="H330" s="135">
        <v>0</v>
      </c>
      <c r="I330" s="133">
        <v>0</v>
      </c>
      <c r="J330" s="133">
        <v>0</v>
      </c>
      <c r="K330" s="133">
        <v>0</v>
      </c>
      <c r="L330" s="133">
        <v>0</v>
      </c>
      <c r="M330" s="133">
        <v>0</v>
      </c>
      <c r="N330" s="133">
        <v>0</v>
      </c>
    </row>
    <row r="331" spans="1:14" ht="30" x14ac:dyDescent="0.25">
      <c r="A331" s="14">
        <v>7</v>
      </c>
      <c r="B331" s="14">
        <v>1</v>
      </c>
      <c r="D331" s="1">
        <v>717</v>
      </c>
      <c r="E331" s="7" t="s">
        <v>200</v>
      </c>
      <c r="G331" s="186" t="s">
        <v>404</v>
      </c>
      <c r="H331" s="135">
        <v>0</v>
      </c>
      <c r="I331" s="133">
        <v>0</v>
      </c>
      <c r="J331" s="133">
        <v>0</v>
      </c>
      <c r="K331" s="133">
        <v>0</v>
      </c>
      <c r="L331" s="133">
        <v>0</v>
      </c>
      <c r="M331" s="133">
        <v>0</v>
      </c>
      <c r="N331" s="133">
        <v>0</v>
      </c>
    </row>
    <row r="332" spans="1:14" x14ac:dyDescent="0.25">
      <c r="A332" s="14">
        <v>7</v>
      </c>
      <c r="B332" s="14">
        <v>1</v>
      </c>
      <c r="D332" s="1">
        <v>717</v>
      </c>
      <c r="E332" s="7" t="s">
        <v>201</v>
      </c>
      <c r="G332" s="186" t="s">
        <v>392</v>
      </c>
      <c r="H332" s="135">
        <v>0</v>
      </c>
      <c r="I332" s="133">
        <v>0</v>
      </c>
      <c r="J332" s="133">
        <v>0</v>
      </c>
      <c r="K332" s="133">
        <v>0</v>
      </c>
      <c r="L332" s="133">
        <v>0</v>
      </c>
      <c r="M332" s="133">
        <v>0</v>
      </c>
      <c r="N332" s="133">
        <v>0</v>
      </c>
    </row>
    <row r="333" spans="1:14" x14ac:dyDescent="0.25">
      <c r="A333" s="14">
        <v>7</v>
      </c>
      <c r="B333" s="14">
        <v>1</v>
      </c>
      <c r="D333" s="1">
        <v>717</v>
      </c>
      <c r="E333" s="7" t="s">
        <v>201</v>
      </c>
      <c r="G333" s="186" t="s">
        <v>388</v>
      </c>
      <c r="H333" s="135">
        <v>0</v>
      </c>
      <c r="I333" s="133">
        <v>0</v>
      </c>
      <c r="J333" s="133">
        <v>0</v>
      </c>
      <c r="K333" s="133">
        <v>0</v>
      </c>
      <c r="L333" s="133">
        <v>0</v>
      </c>
      <c r="M333" s="133">
        <v>0</v>
      </c>
      <c r="N333" s="133">
        <v>0</v>
      </c>
    </row>
    <row r="334" spans="1:14" ht="30" x14ac:dyDescent="0.25">
      <c r="A334" s="86">
        <v>7</v>
      </c>
      <c r="B334" s="86">
        <v>1</v>
      </c>
      <c r="C334" s="103"/>
      <c r="D334" s="84"/>
      <c r="E334" s="112"/>
      <c r="F334" s="103"/>
      <c r="G334" s="194" t="s">
        <v>175</v>
      </c>
      <c r="H334" s="140">
        <f t="shared" ref="H334" si="221">SUM(H330:H333)</f>
        <v>0</v>
      </c>
      <c r="I334" s="140">
        <f t="shared" ref="I334:N334" si="222">SUM(I329:I333)</f>
        <v>7170</v>
      </c>
      <c r="J334" s="140">
        <f t="shared" si="222"/>
        <v>7170</v>
      </c>
      <c r="K334" s="140">
        <f t="shared" si="222"/>
        <v>0</v>
      </c>
      <c r="L334" s="140">
        <f t="shared" si="222"/>
        <v>7170</v>
      </c>
      <c r="M334" s="140">
        <f t="shared" si="222"/>
        <v>0</v>
      </c>
      <c r="N334" s="140">
        <f t="shared" si="222"/>
        <v>7170</v>
      </c>
    </row>
    <row r="335" spans="1:14" x14ac:dyDescent="0.25">
      <c r="A335" s="14">
        <v>8</v>
      </c>
      <c r="B335" s="14">
        <v>1</v>
      </c>
      <c r="D335" s="1">
        <v>632</v>
      </c>
      <c r="E335" s="7" t="s">
        <v>200</v>
      </c>
      <c r="G335" s="186" t="s">
        <v>176</v>
      </c>
      <c r="H335" s="135">
        <v>2680</v>
      </c>
      <c r="I335" s="133">
        <v>0</v>
      </c>
      <c r="J335" s="133">
        <f t="shared" ref="J335:J346" si="223">I335+H335</f>
        <v>2680</v>
      </c>
      <c r="K335" s="133">
        <v>0</v>
      </c>
      <c r="L335" s="133">
        <f t="shared" ref="L335:L346" si="224">K335+J335</f>
        <v>2680</v>
      </c>
      <c r="M335" s="133">
        <v>0</v>
      </c>
      <c r="N335" s="133">
        <f t="shared" ref="N335:N346" si="225">M335+L335</f>
        <v>2680</v>
      </c>
    </row>
    <row r="336" spans="1:14" x14ac:dyDescent="0.25">
      <c r="A336" s="14">
        <v>8</v>
      </c>
      <c r="B336" s="14">
        <v>1</v>
      </c>
      <c r="D336" s="1">
        <v>632</v>
      </c>
      <c r="E336" s="7" t="s">
        <v>201</v>
      </c>
      <c r="G336" s="186" t="s">
        <v>177</v>
      </c>
      <c r="H336" s="135">
        <v>500</v>
      </c>
      <c r="I336" s="133">
        <v>0</v>
      </c>
      <c r="J336" s="133">
        <f t="shared" si="223"/>
        <v>500</v>
      </c>
      <c r="K336" s="133">
        <v>0</v>
      </c>
      <c r="L336" s="133">
        <f t="shared" si="224"/>
        <v>500</v>
      </c>
      <c r="M336" s="133">
        <v>0</v>
      </c>
      <c r="N336" s="133">
        <f t="shared" si="225"/>
        <v>500</v>
      </c>
    </row>
    <row r="337" spans="1:14" ht="30" x14ac:dyDescent="0.25">
      <c r="A337" s="14">
        <v>8</v>
      </c>
      <c r="B337" s="14">
        <v>1</v>
      </c>
      <c r="D337" s="1">
        <v>633</v>
      </c>
      <c r="E337" s="7" t="s">
        <v>200</v>
      </c>
      <c r="G337" s="186" t="s">
        <v>178</v>
      </c>
      <c r="H337" s="135">
        <v>500</v>
      </c>
      <c r="I337" s="133">
        <v>0</v>
      </c>
      <c r="J337" s="133">
        <f t="shared" si="223"/>
        <v>500</v>
      </c>
      <c r="K337" s="133">
        <v>0</v>
      </c>
      <c r="L337" s="133">
        <f t="shared" si="224"/>
        <v>500</v>
      </c>
      <c r="M337" s="133">
        <v>-300</v>
      </c>
      <c r="N337" s="133">
        <f t="shared" si="225"/>
        <v>200</v>
      </c>
    </row>
    <row r="338" spans="1:14" x14ac:dyDescent="0.25">
      <c r="A338" s="14">
        <v>8</v>
      </c>
      <c r="B338" s="14">
        <v>1</v>
      </c>
      <c r="D338" s="1">
        <v>633</v>
      </c>
      <c r="E338" s="7" t="s">
        <v>210</v>
      </c>
      <c r="G338" s="186" t="s">
        <v>364</v>
      </c>
      <c r="H338" s="135">
        <v>2000</v>
      </c>
      <c r="I338" s="133">
        <v>0</v>
      </c>
      <c r="J338" s="133">
        <f t="shared" si="223"/>
        <v>2000</v>
      </c>
      <c r="K338" s="133">
        <v>0</v>
      </c>
      <c r="L338" s="133">
        <f t="shared" si="224"/>
        <v>2000</v>
      </c>
      <c r="M338" s="133">
        <v>-1000</v>
      </c>
      <c r="N338" s="133">
        <f t="shared" si="225"/>
        <v>1000</v>
      </c>
    </row>
    <row r="339" spans="1:14" x14ac:dyDescent="0.25">
      <c r="A339" s="14">
        <v>8</v>
      </c>
      <c r="B339" s="14">
        <v>1</v>
      </c>
      <c r="D339" s="1">
        <v>635</v>
      </c>
      <c r="E339" s="7" t="s">
        <v>203</v>
      </c>
      <c r="G339" s="186" t="s">
        <v>179</v>
      </c>
      <c r="H339" s="135">
        <v>500</v>
      </c>
      <c r="I339" s="133">
        <v>0</v>
      </c>
      <c r="J339" s="133">
        <f t="shared" si="223"/>
        <v>500</v>
      </c>
      <c r="K339" s="133">
        <v>0</v>
      </c>
      <c r="L339" s="133">
        <f t="shared" si="224"/>
        <v>500</v>
      </c>
      <c r="M339" s="133">
        <v>0</v>
      </c>
      <c r="N339" s="133">
        <f t="shared" si="225"/>
        <v>500</v>
      </c>
    </row>
    <row r="340" spans="1:14" x14ac:dyDescent="0.25">
      <c r="A340" s="14">
        <v>8</v>
      </c>
      <c r="B340" s="14">
        <v>1</v>
      </c>
      <c r="D340" s="1">
        <v>635</v>
      </c>
      <c r="E340" s="7" t="s">
        <v>210</v>
      </c>
      <c r="G340" s="186" t="s">
        <v>180</v>
      </c>
      <c r="H340" s="135">
        <v>1000</v>
      </c>
      <c r="I340" s="133">
        <v>0</v>
      </c>
      <c r="J340" s="133">
        <f t="shared" si="223"/>
        <v>1000</v>
      </c>
      <c r="K340" s="133">
        <v>-500</v>
      </c>
      <c r="L340" s="133">
        <f t="shared" si="224"/>
        <v>500</v>
      </c>
      <c r="M340" s="133">
        <v>-500</v>
      </c>
      <c r="N340" s="133">
        <f t="shared" si="225"/>
        <v>0</v>
      </c>
    </row>
    <row r="341" spans="1:14" x14ac:dyDescent="0.25">
      <c r="A341" s="14">
        <v>8</v>
      </c>
      <c r="B341" s="14">
        <v>1</v>
      </c>
      <c r="D341" s="1">
        <v>637</v>
      </c>
      <c r="E341" s="7" t="s">
        <v>203</v>
      </c>
      <c r="G341" s="186" t="s">
        <v>181</v>
      </c>
      <c r="H341" s="135">
        <v>400</v>
      </c>
      <c r="I341" s="133">
        <v>0</v>
      </c>
      <c r="J341" s="133">
        <f t="shared" si="223"/>
        <v>400</v>
      </c>
      <c r="K341" s="133">
        <v>200</v>
      </c>
      <c r="L341" s="133">
        <f t="shared" si="224"/>
        <v>600</v>
      </c>
      <c r="M341" s="133">
        <v>200</v>
      </c>
      <c r="N341" s="133">
        <f t="shared" si="225"/>
        <v>800</v>
      </c>
    </row>
    <row r="342" spans="1:14" x14ac:dyDescent="0.25">
      <c r="A342" s="14">
        <v>8</v>
      </c>
      <c r="B342" s="14">
        <v>1</v>
      </c>
      <c r="D342" s="1">
        <v>632</v>
      </c>
      <c r="E342" s="7" t="s">
        <v>200</v>
      </c>
      <c r="G342" s="186" t="s">
        <v>182</v>
      </c>
      <c r="H342" s="135">
        <v>12000</v>
      </c>
      <c r="I342" s="133">
        <v>0</v>
      </c>
      <c r="J342" s="133">
        <f t="shared" si="223"/>
        <v>12000</v>
      </c>
      <c r="K342" s="133">
        <v>0</v>
      </c>
      <c r="L342" s="133">
        <f t="shared" si="224"/>
        <v>12000</v>
      </c>
      <c r="M342" s="133">
        <v>-6000</v>
      </c>
      <c r="N342" s="133">
        <f t="shared" si="225"/>
        <v>6000</v>
      </c>
    </row>
    <row r="343" spans="1:14" ht="30" x14ac:dyDescent="0.25">
      <c r="A343" s="14">
        <v>8</v>
      </c>
      <c r="B343" s="14">
        <v>1</v>
      </c>
      <c r="D343" s="1">
        <v>635</v>
      </c>
      <c r="E343" s="7" t="s">
        <v>210</v>
      </c>
      <c r="G343" s="186" t="s">
        <v>426</v>
      </c>
      <c r="H343" s="135">
        <v>0</v>
      </c>
      <c r="I343" s="133">
        <v>0</v>
      </c>
      <c r="J343" s="133">
        <f t="shared" si="223"/>
        <v>0</v>
      </c>
      <c r="K343" s="133">
        <v>0</v>
      </c>
      <c r="L343" s="133">
        <f t="shared" si="224"/>
        <v>0</v>
      </c>
      <c r="M343" s="133">
        <v>0</v>
      </c>
      <c r="N343" s="133">
        <f t="shared" si="225"/>
        <v>0</v>
      </c>
    </row>
    <row r="344" spans="1:14" ht="30" x14ac:dyDescent="0.25">
      <c r="A344" s="14">
        <v>8</v>
      </c>
      <c r="B344" s="14">
        <v>1</v>
      </c>
      <c r="D344" s="1">
        <v>635</v>
      </c>
      <c r="E344" s="7" t="s">
        <v>210</v>
      </c>
      <c r="G344" s="186" t="s">
        <v>555</v>
      </c>
      <c r="H344" s="135">
        <v>0</v>
      </c>
      <c r="I344" s="133">
        <v>0</v>
      </c>
      <c r="J344" s="133">
        <f t="shared" si="223"/>
        <v>0</v>
      </c>
      <c r="K344" s="133">
        <v>0</v>
      </c>
      <c r="L344" s="133">
        <f t="shared" si="224"/>
        <v>0</v>
      </c>
      <c r="M344" s="133">
        <v>0</v>
      </c>
      <c r="N344" s="133">
        <f t="shared" si="225"/>
        <v>0</v>
      </c>
    </row>
    <row r="345" spans="1:14" ht="45" x14ac:dyDescent="0.25">
      <c r="A345" s="14">
        <v>8</v>
      </c>
      <c r="B345" s="14">
        <v>1</v>
      </c>
      <c r="D345" s="1">
        <v>635</v>
      </c>
      <c r="E345" s="7" t="s">
        <v>210</v>
      </c>
      <c r="G345" s="186" t="s">
        <v>459</v>
      </c>
      <c r="H345" s="135">
        <v>0</v>
      </c>
      <c r="I345" s="133">
        <v>0</v>
      </c>
      <c r="J345" s="133">
        <f t="shared" si="223"/>
        <v>0</v>
      </c>
      <c r="K345" s="133">
        <v>0</v>
      </c>
      <c r="L345" s="133">
        <f t="shared" si="224"/>
        <v>0</v>
      </c>
      <c r="M345" s="133">
        <v>0</v>
      </c>
      <c r="N345" s="133">
        <f t="shared" si="225"/>
        <v>0</v>
      </c>
    </row>
    <row r="346" spans="1:14" x14ac:dyDescent="0.25">
      <c r="A346" s="14">
        <v>8</v>
      </c>
      <c r="B346" s="14">
        <v>1</v>
      </c>
      <c r="D346" s="1">
        <v>633</v>
      </c>
      <c r="E346" s="7" t="s">
        <v>210</v>
      </c>
      <c r="G346" s="186" t="s">
        <v>458</v>
      </c>
      <c r="H346" s="135">
        <v>0</v>
      </c>
      <c r="I346" s="133">
        <v>0</v>
      </c>
      <c r="J346" s="133">
        <f t="shared" si="223"/>
        <v>0</v>
      </c>
      <c r="K346" s="133">
        <v>0</v>
      </c>
      <c r="L346" s="133">
        <f t="shared" si="224"/>
        <v>0</v>
      </c>
      <c r="M346" s="133">
        <v>0</v>
      </c>
      <c r="N346" s="133">
        <f t="shared" si="225"/>
        <v>0</v>
      </c>
    </row>
    <row r="347" spans="1:14" x14ac:dyDescent="0.25">
      <c r="A347" s="106">
        <v>8</v>
      </c>
      <c r="B347" s="106">
        <v>1</v>
      </c>
      <c r="C347" s="107"/>
      <c r="D347" s="108"/>
      <c r="E347" s="109"/>
      <c r="F347" s="107"/>
      <c r="G347" s="190" t="s">
        <v>183</v>
      </c>
      <c r="H347" s="137">
        <f t="shared" ref="H347:N347" si="226">SUM(H335:H346)</f>
        <v>19580</v>
      </c>
      <c r="I347" s="137">
        <f t="shared" si="226"/>
        <v>0</v>
      </c>
      <c r="J347" s="137">
        <f t="shared" si="226"/>
        <v>19580</v>
      </c>
      <c r="K347" s="137">
        <f t="shared" si="226"/>
        <v>-300</v>
      </c>
      <c r="L347" s="137">
        <f t="shared" si="226"/>
        <v>19280</v>
      </c>
      <c r="M347" s="137">
        <f t="shared" si="226"/>
        <v>-7600</v>
      </c>
      <c r="N347" s="137">
        <f t="shared" si="226"/>
        <v>11680</v>
      </c>
    </row>
    <row r="348" spans="1:14" ht="30" x14ac:dyDescent="0.25">
      <c r="A348" s="14">
        <v>8</v>
      </c>
      <c r="B348" s="14">
        <v>1</v>
      </c>
      <c r="D348" s="1">
        <v>717</v>
      </c>
      <c r="E348" s="7" t="s">
        <v>201</v>
      </c>
      <c r="G348" s="186" t="s">
        <v>466</v>
      </c>
      <c r="H348" s="135">
        <v>10000</v>
      </c>
      <c r="I348" s="133">
        <v>-10000</v>
      </c>
      <c r="J348" s="133">
        <f t="shared" ref="J348:J349" si="227">I348+H348</f>
        <v>0</v>
      </c>
      <c r="K348" s="133">
        <v>0</v>
      </c>
      <c r="L348" s="133">
        <f t="shared" ref="L348:L349" si="228">K348+J348</f>
        <v>0</v>
      </c>
      <c r="M348" s="133">
        <v>500</v>
      </c>
      <c r="N348" s="133">
        <f t="shared" ref="N348:N349" si="229">M348+L348</f>
        <v>500</v>
      </c>
    </row>
    <row r="349" spans="1:14" ht="30" x14ac:dyDescent="0.25">
      <c r="A349" s="14">
        <v>8</v>
      </c>
      <c r="B349" s="14">
        <v>1</v>
      </c>
      <c r="D349" s="1">
        <v>717</v>
      </c>
      <c r="E349" s="7" t="s">
        <v>201</v>
      </c>
      <c r="G349" s="186" t="s">
        <v>500</v>
      </c>
      <c r="H349" s="135">
        <v>10000</v>
      </c>
      <c r="I349" s="133">
        <v>-10000</v>
      </c>
      <c r="J349" s="133">
        <f t="shared" si="227"/>
        <v>0</v>
      </c>
      <c r="K349" s="133">
        <v>0</v>
      </c>
      <c r="L349" s="133">
        <f t="shared" si="228"/>
        <v>0</v>
      </c>
      <c r="M349" s="133">
        <v>0</v>
      </c>
      <c r="N349" s="133">
        <f t="shared" si="229"/>
        <v>0</v>
      </c>
    </row>
    <row r="350" spans="1:14" x14ac:dyDescent="0.25">
      <c r="A350" s="86">
        <v>8</v>
      </c>
      <c r="B350" s="86">
        <v>1</v>
      </c>
      <c r="C350" s="103"/>
      <c r="D350" s="84"/>
      <c r="E350" s="112"/>
      <c r="F350" s="103"/>
      <c r="G350" s="194" t="s">
        <v>355</v>
      </c>
      <c r="H350" s="140">
        <f t="shared" ref="H350" si="230">SUM(H348:H349)</f>
        <v>20000</v>
      </c>
      <c r="I350" s="140">
        <f t="shared" ref="I350:J350" si="231">SUM(I348:I349)</f>
        <v>-20000</v>
      </c>
      <c r="J350" s="140">
        <f t="shared" si="231"/>
        <v>0</v>
      </c>
      <c r="K350" s="140">
        <f t="shared" ref="K350:L350" si="232">SUM(K348:K349)</f>
        <v>0</v>
      </c>
      <c r="L350" s="140">
        <f t="shared" si="232"/>
        <v>0</v>
      </c>
      <c r="M350" s="140">
        <f t="shared" ref="M350:N350" si="233">SUM(M348:M349)</f>
        <v>500</v>
      </c>
      <c r="N350" s="140">
        <f t="shared" si="233"/>
        <v>500</v>
      </c>
    </row>
    <row r="351" spans="1:14" x14ac:dyDescent="0.25">
      <c r="A351" s="14">
        <v>8</v>
      </c>
      <c r="B351" s="14">
        <v>2</v>
      </c>
      <c r="D351" s="1">
        <v>633</v>
      </c>
      <c r="E351" s="7" t="s">
        <v>206</v>
      </c>
      <c r="G351" s="186" t="s">
        <v>184</v>
      </c>
      <c r="H351" s="135">
        <v>200</v>
      </c>
      <c r="I351" s="133">
        <v>0</v>
      </c>
      <c r="J351" s="133">
        <f>I351+H351</f>
        <v>200</v>
      </c>
      <c r="K351" s="133">
        <v>0</v>
      </c>
      <c r="L351" s="133">
        <f>K351+J351</f>
        <v>200</v>
      </c>
      <c r="M351" s="133">
        <v>0</v>
      </c>
      <c r="N351" s="133">
        <f>M351+L351</f>
        <v>200</v>
      </c>
    </row>
    <row r="352" spans="1:14" x14ac:dyDescent="0.25">
      <c r="A352" s="106">
        <v>8</v>
      </c>
      <c r="B352" s="106">
        <v>2</v>
      </c>
      <c r="C352" s="107"/>
      <c r="D352" s="108"/>
      <c r="E352" s="109"/>
      <c r="G352" s="190" t="s">
        <v>185</v>
      </c>
      <c r="H352" s="137">
        <f t="shared" ref="H352" si="234">SUM(H351)</f>
        <v>200</v>
      </c>
      <c r="I352" s="137">
        <f t="shared" ref="I352:J352" si="235">SUM(I351)</f>
        <v>0</v>
      </c>
      <c r="J352" s="137">
        <f t="shared" si="235"/>
        <v>200</v>
      </c>
      <c r="K352" s="137">
        <f t="shared" ref="K352:L352" si="236">SUM(K351)</f>
        <v>0</v>
      </c>
      <c r="L352" s="137">
        <f t="shared" si="236"/>
        <v>200</v>
      </c>
      <c r="M352" s="137">
        <f t="shared" ref="M352:N352" si="237">SUM(M351)</f>
        <v>0</v>
      </c>
      <c r="N352" s="137">
        <f t="shared" si="237"/>
        <v>200</v>
      </c>
    </row>
    <row r="353" spans="1:14" ht="30" x14ac:dyDescent="0.25">
      <c r="A353" s="14">
        <v>8</v>
      </c>
      <c r="B353" s="14">
        <v>3</v>
      </c>
      <c r="D353" s="1">
        <v>634</v>
      </c>
      <c r="E353" s="7" t="s">
        <v>203</v>
      </c>
      <c r="G353" s="186" t="s">
        <v>186</v>
      </c>
      <c r="H353" s="135">
        <v>500</v>
      </c>
      <c r="I353" s="133">
        <v>0</v>
      </c>
      <c r="J353" s="133">
        <f t="shared" ref="J353:J354" si="238">I353+H353</f>
        <v>500</v>
      </c>
      <c r="K353" s="133">
        <v>0</v>
      </c>
      <c r="L353" s="133">
        <f t="shared" ref="L353:L354" si="239">K353+J353</f>
        <v>500</v>
      </c>
      <c r="M353" s="133">
        <v>120</v>
      </c>
      <c r="N353" s="133">
        <f t="shared" ref="N353:N354" si="240">M353+L353</f>
        <v>620</v>
      </c>
    </row>
    <row r="354" spans="1:14" x14ac:dyDescent="0.25">
      <c r="A354" s="14">
        <v>8</v>
      </c>
      <c r="B354" s="14">
        <v>3</v>
      </c>
      <c r="D354" s="1">
        <v>637</v>
      </c>
      <c r="E354" s="7" t="s">
        <v>201</v>
      </c>
      <c r="G354" s="186" t="s">
        <v>187</v>
      </c>
      <c r="H354" s="135">
        <v>3000</v>
      </c>
      <c r="I354" s="133">
        <v>0</v>
      </c>
      <c r="J354" s="133">
        <f t="shared" si="238"/>
        <v>3000</v>
      </c>
      <c r="K354" s="133">
        <v>0</v>
      </c>
      <c r="L354" s="133">
        <f t="shared" si="239"/>
        <v>3000</v>
      </c>
      <c r="M354" s="133">
        <v>2850</v>
      </c>
      <c r="N354" s="133">
        <f t="shared" si="240"/>
        <v>5850</v>
      </c>
    </row>
    <row r="355" spans="1:14" x14ac:dyDescent="0.25">
      <c r="A355" s="106">
        <v>8</v>
      </c>
      <c r="B355" s="106">
        <v>3</v>
      </c>
      <c r="C355" s="107"/>
      <c r="D355" s="108"/>
      <c r="E355" s="109"/>
      <c r="G355" s="190" t="s">
        <v>188</v>
      </c>
      <c r="H355" s="137">
        <f t="shared" ref="H355" si="241">SUM(H353:H354)</f>
        <v>3500</v>
      </c>
      <c r="I355" s="137">
        <f t="shared" ref="I355:J355" si="242">SUM(I353:I354)</f>
        <v>0</v>
      </c>
      <c r="J355" s="137">
        <f t="shared" si="242"/>
        <v>3500</v>
      </c>
      <c r="K355" s="137">
        <f t="shared" ref="K355:L355" si="243">SUM(K353:K354)</f>
        <v>0</v>
      </c>
      <c r="L355" s="137">
        <f t="shared" si="243"/>
        <v>3500</v>
      </c>
      <c r="M355" s="137">
        <f t="shared" ref="M355:N355" si="244">SUM(M353:M354)</f>
        <v>2970</v>
      </c>
      <c r="N355" s="137">
        <f t="shared" si="244"/>
        <v>6470</v>
      </c>
    </row>
    <row r="356" spans="1:14" ht="30" x14ac:dyDescent="0.25">
      <c r="A356" s="14">
        <v>8</v>
      </c>
      <c r="B356" s="14">
        <v>4</v>
      </c>
      <c r="D356" s="1">
        <v>642</v>
      </c>
      <c r="E356" s="7" t="s">
        <v>201</v>
      </c>
      <c r="G356" s="186" t="s">
        <v>189</v>
      </c>
      <c r="H356" s="135">
        <v>5000</v>
      </c>
      <c r="I356" s="133">
        <v>0</v>
      </c>
      <c r="J356" s="133">
        <f>I356+H356</f>
        <v>5000</v>
      </c>
      <c r="K356" s="133">
        <v>0</v>
      </c>
      <c r="L356" s="133">
        <f>K356+J356</f>
        <v>5000</v>
      </c>
      <c r="M356" s="133">
        <v>0</v>
      </c>
      <c r="N356" s="133">
        <f>M356+L356</f>
        <v>5000</v>
      </c>
    </row>
    <row r="357" spans="1:14" ht="30" x14ac:dyDescent="0.25">
      <c r="A357" s="106">
        <v>8</v>
      </c>
      <c r="B357" s="106">
        <v>4</v>
      </c>
      <c r="C357" s="107"/>
      <c r="D357" s="108"/>
      <c r="E357" s="109"/>
      <c r="G357" s="190" t="s">
        <v>190</v>
      </c>
      <c r="H357" s="137">
        <f t="shared" ref="H357" si="245">SUM(H356)</f>
        <v>5000</v>
      </c>
      <c r="I357" s="137">
        <f t="shared" ref="I357:J357" si="246">SUM(I356)</f>
        <v>0</v>
      </c>
      <c r="J357" s="137">
        <f t="shared" si="246"/>
        <v>5000</v>
      </c>
      <c r="K357" s="137">
        <f t="shared" ref="K357:L357" si="247">SUM(K356)</f>
        <v>0</v>
      </c>
      <c r="L357" s="137">
        <f t="shared" si="247"/>
        <v>5000</v>
      </c>
      <c r="M357" s="137">
        <f t="shared" ref="M357:N357" si="248">SUM(M356)</f>
        <v>0</v>
      </c>
      <c r="N357" s="137">
        <f t="shared" si="248"/>
        <v>5000</v>
      </c>
    </row>
    <row r="358" spans="1:14" ht="30" x14ac:dyDescent="0.25">
      <c r="A358" s="14">
        <v>9</v>
      </c>
      <c r="B358" s="14">
        <v>1</v>
      </c>
      <c r="D358" s="1">
        <v>632</v>
      </c>
      <c r="E358" s="7" t="s">
        <v>200</v>
      </c>
      <c r="G358" s="186" t="s">
        <v>191</v>
      </c>
      <c r="H358" s="135">
        <v>12000</v>
      </c>
      <c r="I358" s="133">
        <v>0</v>
      </c>
      <c r="J358" s="133">
        <f t="shared" ref="J358:J365" si="249">I358+H358</f>
        <v>12000</v>
      </c>
      <c r="K358" s="133">
        <v>0</v>
      </c>
      <c r="L358" s="133">
        <f t="shared" ref="L358:L365" si="250">K358+J358</f>
        <v>12000</v>
      </c>
      <c r="M358" s="133">
        <v>-6000</v>
      </c>
      <c r="N358" s="133">
        <f t="shared" ref="N358:N365" si="251">M358+L358</f>
        <v>6000</v>
      </c>
    </row>
    <row r="359" spans="1:14" ht="30" x14ac:dyDescent="0.25">
      <c r="A359" s="14">
        <v>9</v>
      </c>
      <c r="B359" s="14">
        <v>1</v>
      </c>
      <c r="D359" s="1">
        <v>633</v>
      </c>
      <c r="E359" s="7" t="s">
        <v>210</v>
      </c>
      <c r="G359" s="192" t="s">
        <v>470</v>
      </c>
      <c r="H359" s="135">
        <v>0</v>
      </c>
      <c r="I359" s="133">
        <v>0</v>
      </c>
      <c r="J359" s="133">
        <f t="shared" si="249"/>
        <v>0</v>
      </c>
      <c r="K359" s="133">
        <v>0</v>
      </c>
      <c r="L359" s="133">
        <f t="shared" si="250"/>
        <v>0</v>
      </c>
      <c r="M359" s="133">
        <v>0</v>
      </c>
      <c r="N359" s="133">
        <f t="shared" si="251"/>
        <v>0</v>
      </c>
    </row>
    <row r="360" spans="1:14" ht="30" x14ac:dyDescent="0.25">
      <c r="A360" s="14">
        <v>9</v>
      </c>
      <c r="B360" s="14">
        <v>1</v>
      </c>
      <c r="D360" s="1">
        <v>633</v>
      </c>
      <c r="E360" s="7" t="s">
        <v>210</v>
      </c>
      <c r="G360" s="186" t="s">
        <v>472</v>
      </c>
      <c r="H360" s="135">
        <v>0</v>
      </c>
      <c r="I360" s="133">
        <v>0</v>
      </c>
      <c r="J360" s="133">
        <f t="shared" si="249"/>
        <v>0</v>
      </c>
      <c r="K360" s="133">
        <v>0</v>
      </c>
      <c r="L360" s="133">
        <f t="shared" si="250"/>
        <v>0</v>
      </c>
      <c r="M360" s="133">
        <v>0</v>
      </c>
      <c r="N360" s="133">
        <f t="shared" si="251"/>
        <v>0</v>
      </c>
    </row>
    <row r="361" spans="1:14" ht="30" x14ac:dyDescent="0.25">
      <c r="A361" s="14">
        <v>9</v>
      </c>
      <c r="B361" s="14">
        <v>1</v>
      </c>
      <c r="D361" s="1">
        <v>635</v>
      </c>
      <c r="E361" s="7" t="s">
        <v>210</v>
      </c>
      <c r="G361" s="186" t="s">
        <v>192</v>
      </c>
      <c r="H361" s="135">
        <v>500</v>
      </c>
      <c r="I361" s="133">
        <v>1600</v>
      </c>
      <c r="J361" s="133">
        <f t="shared" si="249"/>
        <v>2100</v>
      </c>
      <c r="K361" s="133">
        <v>0</v>
      </c>
      <c r="L361" s="133">
        <f t="shared" si="250"/>
        <v>2100</v>
      </c>
      <c r="M361" s="133">
        <v>0</v>
      </c>
      <c r="N361" s="133">
        <f t="shared" si="251"/>
        <v>2100</v>
      </c>
    </row>
    <row r="362" spans="1:14" ht="30" x14ac:dyDescent="0.25">
      <c r="A362" s="14">
        <v>9</v>
      </c>
      <c r="B362" s="14">
        <v>1</v>
      </c>
      <c r="D362" s="1">
        <v>637</v>
      </c>
      <c r="E362" s="7" t="s">
        <v>204</v>
      </c>
      <c r="G362" s="186" t="s">
        <v>193</v>
      </c>
      <c r="H362" s="135">
        <v>200</v>
      </c>
      <c r="I362" s="133">
        <v>0</v>
      </c>
      <c r="J362" s="133">
        <f t="shared" si="249"/>
        <v>200</v>
      </c>
      <c r="K362" s="133">
        <v>0</v>
      </c>
      <c r="L362" s="133">
        <f t="shared" si="250"/>
        <v>200</v>
      </c>
      <c r="M362" s="133">
        <v>-200</v>
      </c>
      <c r="N362" s="133">
        <f t="shared" si="251"/>
        <v>0</v>
      </c>
    </row>
    <row r="363" spans="1:14" x14ac:dyDescent="0.25">
      <c r="A363" s="14">
        <v>9</v>
      </c>
      <c r="B363" s="14">
        <v>1</v>
      </c>
      <c r="D363" s="1">
        <v>632</v>
      </c>
      <c r="E363" s="7" t="s">
        <v>200</v>
      </c>
      <c r="G363" s="186" t="s">
        <v>447</v>
      </c>
      <c r="H363" s="135">
        <v>0</v>
      </c>
      <c r="I363" s="133">
        <v>0</v>
      </c>
      <c r="J363" s="133">
        <f t="shared" si="249"/>
        <v>0</v>
      </c>
      <c r="K363" s="133">
        <v>0</v>
      </c>
      <c r="L363" s="133">
        <f t="shared" si="250"/>
        <v>0</v>
      </c>
      <c r="M363" s="133">
        <v>0</v>
      </c>
      <c r="N363" s="133">
        <f t="shared" si="251"/>
        <v>0</v>
      </c>
    </row>
    <row r="364" spans="1:14" x14ac:dyDescent="0.25">
      <c r="A364" s="14">
        <v>9</v>
      </c>
      <c r="B364" s="14">
        <v>1</v>
      </c>
      <c r="D364" s="1">
        <v>632</v>
      </c>
      <c r="E364" s="7" t="s">
        <v>200</v>
      </c>
      <c r="G364" s="186" t="s">
        <v>405</v>
      </c>
      <c r="H364" s="135">
        <v>100</v>
      </c>
      <c r="I364" s="133">
        <v>0</v>
      </c>
      <c r="J364" s="133">
        <f t="shared" si="249"/>
        <v>100</v>
      </c>
      <c r="K364" s="133">
        <v>0</v>
      </c>
      <c r="L364" s="133">
        <f t="shared" si="250"/>
        <v>100</v>
      </c>
      <c r="M364" s="133">
        <v>250</v>
      </c>
      <c r="N364" s="133">
        <f t="shared" si="251"/>
        <v>350</v>
      </c>
    </row>
    <row r="365" spans="1:14" x14ac:dyDescent="0.25">
      <c r="A365" s="14">
        <v>9</v>
      </c>
      <c r="B365" s="14">
        <v>1</v>
      </c>
      <c r="D365" s="1">
        <v>635</v>
      </c>
      <c r="E365" s="7" t="s">
        <v>210</v>
      </c>
      <c r="G365" s="186" t="s">
        <v>382</v>
      </c>
      <c r="H365" s="135">
        <v>1000</v>
      </c>
      <c r="I365" s="133">
        <v>0</v>
      </c>
      <c r="J365" s="133">
        <f t="shared" si="249"/>
        <v>1000</v>
      </c>
      <c r="K365" s="133">
        <v>-500</v>
      </c>
      <c r="L365" s="133">
        <f t="shared" si="250"/>
        <v>500</v>
      </c>
      <c r="M365" s="133">
        <v>-300</v>
      </c>
      <c r="N365" s="133">
        <f t="shared" si="251"/>
        <v>200</v>
      </c>
    </row>
    <row r="366" spans="1:14" x14ac:dyDescent="0.25">
      <c r="A366" s="106">
        <v>9</v>
      </c>
      <c r="B366" s="106">
        <v>1</v>
      </c>
      <c r="C366" s="107"/>
      <c r="D366" s="108"/>
      <c r="E366" s="109"/>
      <c r="G366" s="190" t="s">
        <v>194</v>
      </c>
      <c r="H366" s="137">
        <f t="shared" ref="H366" si="252">SUM(H358:H365)</f>
        <v>13800</v>
      </c>
      <c r="I366" s="137">
        <f t="shared" ref="I366:J366" si="253">SUM(I358:I365)</f>
        <v>1600</v>
      </c>
      <c r="J366" s="137">
        <f t="shared" si="253"/>
        <v>15400</v>
      </c>
      <c r="K366" s="137">
        <f t="shared" ref="K366:L366" si="254">SUM(K358:K365)</f>
        <v>-500</v>
      </c>
      <c r="L366" s="137">
        <f t="shared" si="254"/>
        <v>14900</v>
      </c>
      <c r="M366" s="137">
        <f t="shared" ref="M366:N366" si="255">SUM(M358:M365)</f>
        <v>-6250</v>
      </c>
      <c r="N366" s="137">
        <f t="shared" si="255"/>
        <v>8650</v>
      </c>
    </row>
    <row r="367" spans="1:14" ht="30" x14ac:dyDescent="0.25">
      <c r="A367" s="14">
        <v>9</v>
      </c>
      <c r="B367" s="14">
        <v>1</v>
      </c>
      <c r="D367" s="1">
        <v>717</v>
      </c>
      <c r="E367" s="7" t="s">
        <v>200</v>
      </c>
      <c r="G367" s="186" t="s">
        <v>361</v>
      </c>
      <c r="H367" s="135">
        <v>0</v>
      </c>
      <c r="I367" s="133">
        <v>0</v>
      </c>
      <c r="J367" s="133">
        <f t="shared" ref="J367:J368" si="256">I367+H367</f>
        <v>0</v>
      </c>
      <c r="K367" s="133">
        <v>0</v>
      </c>
      <c r="L367" s="133">
        <f t="shared" ref="L367:L368" si="257">K367+J367</f>
        <v>0</v>
      </c>
      <c r="M367" s="133">
        <v>0</v>
      </c>
      <c r="N367" s="133">
        <f t="shared" ref="N367:N368" si="258">M367+L367</f>
        <v>0</v>
      </c>
    </row>
    <row r="368" spans="1:14" ht="30" x14ac:dyDescent="0.25">
      <c r="A368" s="14">
        <v>9</v>
      </c>
      <c r="B368" s="14">
        <v>1</v>
      </c>
      <c r="D368" s="1">
        <v>717</v>
      </c>
      <c r="E368" s="7" t="s">
        <v>200</v>
      </c>
      <c r="G368" s="186" t="s">
        <v>419</v>
      </c>
      <c r="H368" s="135">
        <v>0</v>
      </c>
      <c r="I368" s="133">
        <v>0</v>
      </c>
      <c r="J368" s="133">
        <f t="shared" si="256"/>
        <v>0</v>
      </c>
      <c r="K368" s="133">
        <v>0</v>
      </c>
      <c r="L368" s="133">
        <f t="shared" si="257"/>
        <v>0</v>
      </c>
      <c r="M368" s="133">
        <v>0</v>
      </c>
      <c r="N368" s="133">
        <f t="shared" si="258"/>
        <v>0</v>
      </c>
    </row>
    <row r="369" spans="1:14" x14ac:dyDescent="0.25">
      <c r="A369" s="86">
        <v>9</v>
      </c>
      <c r="B369" s="86">
        <v>1</v>
      </c>
      <c r="C369" s="103"/>
      <c r="D369" s="84"/>
      <c r="E369" s="112"/>
      <c r="F369" s="103"/>
      <c r="G369" s="194" t="s">
        <v>360</v>
      </c>
      <c r="H369" s="140">
        <f t="shared" ref="H369" si="259">SUM(H367:H368)</f>
        <v>0</v>
      </c>
      <c r="I369" s="140">
        <f t="shared" ref="I369:J369" si="260">SUM(I367:I368)</f>
        <v>0</v>
      </c>
      <c r="J369" s="140">
        <f t="shared" si="260"/>
        <v>0</v>
      </c>
      <c r="K369" s="140">
        <f t="shared" ref="K369:L369" si="261">SUM(K367:K368)</f>
        <v>0</v>
      </c>
      <c r="L369" s="140">
        <f t="shared" si="261"/>
        <v>0</v>
      </c>
      <c r="M369" s="140">
        <f t="shared" ref="M369:N369" si="262">SUM(M367:M368)</f>
        <v>0</v>
      </c>
      <c r="N369" s="140">
        <f t="shared" si="262"/>
        <v>0</v>
      </c>
    </row>
    <row r="370" spans="1:14" ht="30" x14ac:dyDescent="0.25">
      <c r="A370" s="14">
        <v>9</v>
      </c>
      <c r="B370" s="14">
        <v>2</v>
      </c>
      <c r="D370" s="1">
        <v>633</v>
      </c>
      <c r="E370" s="7" t="s">
        <v>210</v>
      </c>
      <c r="G370" s="186" t="s">
        <v>195</v>
      </c>
      <c r="H370" s="135">
        <v>8000</v>
      </c>
      <c r="I370" s="133">
        <v>0</v>
      </c>
      <c r="J370" s="133">
        <f t="shared" ref="J370:J375" si="263">I370+H370</f>
        <v>8000</v>
      </c>
      <c r="K370" s="133">
        <v>3200</v>
      </c>
      <c r="L370" s="133">
        <f t="shared" ref="L370:L375" si="264">K370+J370</f>
        <v>11200</v>
      </c>
      <c r="M370" s="133">
        <v>900</v>
      </c>
      <c r="N370" s="133">
        <f t="shared" ref="N370:N375" si="265">M370+L370</f>
        <v>12100</v>
      </c>
    </row>
    <row r="371" spans="1:14" x14ac:dyDescent="0.25">
      <c r="A371" s="14">
        <v>9</v>
      </c>
      <c r="B371" s="14">
        <v>2</v>
      </c>
      <c r="D371" s="1">
        <v>635</v>
      </c>
      <c r="E371" s="7" t="s">
        <v>210</v>
      </c>
      <c r="G371" s="186" t="s">
        <v>196</v>
      </c>
      <c r="H371" s="135">
        <v>7400</v>
      </c>
      <c r="I371" s="133">
        <v>21610</v>
      </c>
      <c r="J371" s="133">
        <f t="shared" si="263"/>
        <v>29010</v>
      </c>
      <c r="K371" s="133">
        <v>5000</v>
      </c>
      <c r="L371" s="133">
        <f t="shared" si="264"/>
        <v>34010</v>
      </c>
      <c r="M371" s="133">
        <v>-15000</v>
      </c>
      <c r="N371" s="133">
        <f t="shared" si="265"/>
        <v>19010</v>
      </c>
    </row>
    <row r="372" spans="1:14" x14ac:dyDescent="0.25">
      <c r="A372" s="14">
        <v>9</v>
      </c>
      <c r="B372" s="14">
        <v>2</v>
      </c>
      <c r="D372" s="1">
        <v>637</v>
      </c>
      <c r="E372" s="7" t="s">
        <v>204</v>
      </c>
      <c r="G372" s="186" t="s">
        <v>407</v>
      </c>
      <c r="H372" s="135">
        <v>1000</v>
      </c>
      <c r="I372" s="133">
        <v>0</v>
      </c>
      <c r="J372" s="133">
        <f t="shared" si="263"/>
        <v>1000</v>
      </c>
      <c r="K372" s="133">
        <v>0</v>
      </c>
      <c r="L372" s="133">
        <f t="shared" si="264"/>
        <v>1000</v>
      </c>
      <c r="M372" s="133">
        <v>-900</v>
      </c>
      <c r="N372" s="133">
        <f t="shared" si="265"/>
        <v>100</v>
      </c>
    </row>
    <row r="373" spans="1:14" ht="30" x14ac:dyDescent="0.25">
      <c r="A373" s="14">
        <v>9</v>
      </c>
      <c r="B373" s="14">
        <v>2</v>
      </c>
      <c r="D373" s="1">
        <v>633</v>
      </c>
      <c r="E373" s="7" t="s">
        <v>210</v>
      </c>
      <c r="G373" s="186" t="s">
        <v>610</v>
      </c>
      <c r="H373" s="135">
        <v>0</v>
      </c>
      <c r="I373" s="133">
        <v>0</v>
      </c>
      <c r="J373" s="133">
        <f t="shared" ref="J373" si="266">I373+H373</f>
        <v>0</v>
      </c>
      <c r="K373" s="133">
        <v>0</v>
      </c>
      <c r="L373" s="133">
        <f t="shared" ref="L373" si="267">K373+J373</f>
        <v>0</v>
      </c>
      <c r="M373" s="133">
        <v>14018</v>
      </c>
      <c r="N373" s="133">
        <f t="shared" ref="N373" si="268">M373+L373</f>
        <v>14018</v>
      </c>
    </row>
    <row r="374" spans="1:14" x14ac:dyDescent="0.25">
      <c r="A374" s="14">
        <v>9</v>
      </c>
      <c r="B374" s="14">
        <v>2</v>
      </c>
      <c r="D374" s="1">
        <v>633</v>
      </c>
      <c r="E374" s="7" t="s">
        <v>210</v>
      </c>
      <c r="G374" s="192" t="s">
        <v>567</v>
      </c>
      <c r="H374" s="135">
        <v>15000</v>
      </c>
      <c r="I374" s="133">
        <v>0</v>
      </c>
      <c r="J374" s="133">
        <f t="shared" si="263"/>
        <v>15000</v>
      </c>
      <c r="K374" s="133">
        <v>-10000</v>
      </c>
      <c r="L374" s="133">
        <f t="shared" si="264"/>
        <v>5000</v>
      </c>
      <c r="M374" s="133">
        <v>-2350</v>
      </c>
      <c r="N374" s="133">
        <f t="shared" si="265"/>
        <v>2650</v>
      </c>
    </row>
    <row r="375" spans="1:14" x14ac:dyDescent="0.25">
      <c r="A375" s="14">
        <v>9</v>
      </c>
      <c r="B375" s="14">
        <v>2</v>
      </c>
      <c r="D375" s="1">
        <v>633</v>
      </c>
      <c r="E375" s="7" t="s">
        <v>204</v>
      </c>
      <c r="G375" s="192" t="s">
        <v>580</v>
      </c>
      <c r="H375" s="135">
        <v>0</v>
      </c>
      <c r="I375" s="133">
        <v>2600</v>
      </c>
      <c r="J375" s="133">
        <f t="shared" si="263"/>
        <v>2600</v>
      </c>
      <c r="K375" s="133">
        <v>0</v>
      </c>
      <c r="L375" s="133">
        <f t="shared" si="264"/>
        <v>2600</v>
      </c>
      <c r="M375" s="133">
        <v>0</v>
      </c>
      <c r="N375" s="133">
        <f t="shared" si="265"/>
        <v>2600</v>
      </c>
    </row>
    <row r="376" spans="1:14" x14ac:dyDescent="0.25">
      <c r="A376" s="106">
        <v>9</v>
      </c>
      <c r="B376" s="106">
        <v>2</v>
      </c>
      <c r="C376" s="107"/>
      <c r="D376" s="108"/>
      <c r="E376" s="109"/>
      <c r="G376" s="190" t="s">
        <v>197</v>
      </c>
      <c r="H376" s="177">
        <f t="shared" ref="H376:N376" si="269">SUM(H370:H375)</f>
        <v>31400</v>
      </c>
      <c r="I376" s="143">
        <f t="shared" si="269"/>
        <v>24210</v>
      </c>
      <c r="J376" s="143">
        <f t="shared" si="269"/>
        <v>55610</v>
      </c>
      <c r="K376" s="143">
        <f t="shared" si="269"/>
        <v>-1800</v>
      </c>
      <c r="L376" s="143">
        <f t="shared" si="269"/>
        <v>53810</v>
      </c>
      <c r="M376" s="143">
        <f t="shared" si="269"/>
        <v>-3332</v>
      </c>
      <c r="N376" s="143">
        <f t="shared" si="269"/>
        <v>50478</v>
      </c>
    </row>
    <row r="377" spans="1:14" ht="30" x14ac:dyDescent="0.25">
      <c r="A377" s="14">
        <v>9</v>
      </c>
      <c r="B377" s="14">
        <v>2</v>
      </c>
      <c r="D377" s="1">
        <v>714</v>
      </c>
      <c r="E377" s="7" t="s">
        <v>203</v>
      </c>
      <c r="G377" s="186" t="s">
        <v>380</v>
      </c>
      <c r="H377" s="135">
        <v>0</v>
      </c>
      <c r="I377" s="133">
        <v>0</v>
      </c>
      <c r="J377" s="133">
        <f t="shared" ref="J377:J379" si="270">I377+H377</f>
        <v>0</v>
      </c>
      <c r="K377" s="133">
        <v>0</v>
      </c>
      <c r="L377" s="133">
        <f t="shared" ref="L377:L379" si="271">K377+J377</f>
        <v>0</v>
      </c>
      <c r="M377" s="133">
        <v>0</v>
      </c>
      <c r="N377" s="133">
        <f t="shared" ref="N377:N379" si="272">M377+L377</f>
        <v>0</v>
      </c>
    </row>
    <row r="378" spans="1:14" x14ac:dyDescent="0.25">
      <c r="A378" s="14">
        <v>9</v>
      </c>
      <c r="B378" s="14">
        <v>2</v>
      </c>
      <c r="D378" s="1">
        <v>713</v>
      </c>
      <c r="E378" s="7" t="s">
        <v>203</v>
      </c>
      <c r="G378" s="186" t="s">
        <v>417</v>
      </c>
      <c r="H378" s="135">
        <v>0</v>
      </c>
      <c r="I378" s="133">
        <v>0</v>
      </c>
      <c r="J378" s="133">
        <f t="shared" si="270"/>
        <v>0</v>
      </c>
      <c r="K378" s="133">
        <v>0</v>
      </c>
      <c r="L378" s="133">
        <f t="shared" si="271"/>
        <v>0</v>
      </c>
      <c r="M378" s="133">
        <v>0</v>
      </c>
      <c r="N378" s="133">
        <f t="shared" si="272"/>
        <v>0</v>
      </c>
    </row>
    <row r="379" spans="1:14" ht="30" x14ac:dyDescent="0.25">
      <c r="A379" s="49">
        <v>9</v>
      </c>
      <c r="B379" s="14">
        <v>2</v>
      </c>
      <c r="C379" s="14"/>
      <c r="D379" s="18"/>
      <c r="E379" s="1"/>
      <c r="G379" s="192" t="s">
        <v>471</v>
      </c>
      <c r="H379" s="135">
        <v>0</v>
      </c>
      <c r="I379" s="133">
        <v>0</v>
      </c>
      <c r="J379" s="133">
        <f t="shared" si="270"/>
        <v>0</v>
      </c>
      <c r="K379" s="133">
        <v>0</v>
      </c>
      <c r="L379" s="133">
        <f t="shared" si="271"/>
        <v>0</v>
      </c>
      <c r="M379" s="133">
        <v>0</v>
      </c>
      <c r="N379" s="133">
        <f t="shared" si="272"/>
        <v>0</v>
      </c>
    </row>
    <row r="380" spans="1:14" x14ac:dyDescent="0.25">
      <c r="A380" s="86"/>
      <c r="B380" s="86"/>
      <c r="C380" s="103"/>
      <c r="D380" s="84"/>
      <c r="E380" s="112"/>
      <c r="F380" s="103"/>
      <c r="G380" s="194" t="s">
        <v>428</v>
      </c>
      <c r="H380" s="140">
        <f t="shared" ref="H380:N380" si="273">SUM(H377:H379)</f>
        <v>0</v>
      </c>
      <c r="I380" s="140">
        <f t="shared" si="273"/>
        <v>0</v>
      </c>
      <c r="J380" s="140">
        <f t="shared" si="273"/>
        <v>0</v>
      </c>
      <c r="K380" s="140">
        <f t="shared" si="273"/>
        <v>0</v>
      </c>
      <c r="L380" s="140">
        <f t="shared" si="273"/>
        <v>0</v>
      </c>
      <c r="M380" s="140">
        <f t="shared" si="273"/>
        <v>0</v>
      </c>
      <c r="N380" s="140">
        <f t="shared" si="273"/>
        <v>0</v>
      </c>
    </row>
    <row r="381" spans="1:14" x14ac:dyDescent="0.25">
      <c r="A381" s="14"/>
      <c r="B381" s="14"/>
      <c r="D381" s="1"/>
      <c r="E381" s="7"/>
      <c r="G381" s="186"/>
      <c r="H381" s="135"/>
      <c r="I381" s="135"/>
      <c r="J381" s="135"/>
      <c r="K381" s="135"/>
      <c r="L381" s="135"/>
      <c r="M381" s="135"/>
      <c r="N381" s="135"/>
    </row>
    <row r="382" spans="1:14" ht="29.25" customHeight="1" x14ac:dyDescent="0.25">
      <c r="A382" s="14"/>
      <c r="B382" s="14"/>
      <c r="D382" s="1"/>
      <c r="E382" s="7"/>
      <c r="G382" s="190" t="s">
        <v>198</v>
      </c>
      <c r="H382" s="144">
        <f t="shared" ref="H382:M382" si="274">H124+H138+H141+H146+H159+H168+H170+H172+H178+H194+H197+H199+H207+H212+H218+H230+H244+H261+H275+H277+H282+H305+H317+H328+H347+H352+H355+H357+H366+H376</f>
        <v>634464</v>
      </c>
      <c r="I382" s="144">
        <f t="shared" si="274"/>
        <v>185029</v>
      </c>
      <c r="J382" s="144">
        <f t="shared" si="274"/>
        <v>819493</v>
      </c>
      <c r="K382" s="144">
        <f t="shared" si="274"/>
        <v>116273</v>
      </c>
      <c r="L382" s="144">
        <f t="shared" si="274"/>
        <v>935766</v>
      </c>
      <c r="M382" s="144">
        <f t="shared" si="274"/>
        <v>67572</v>
      </c>
      <c r="N382" s="144">
        <f>N124+N138+N141+N146+N159+N168+N170+N172+N178+N194+N197+N199+N207+N212+N218+N230+N244+N261+N275+N277+N282+N305+N317+N328+N347+N352+N355+N357+N366+N376</f>
        <v>1003338</v>
      </c>
    </row>
    <row r="383" spans="1:14" x14ac:dyDescent="0.25">
      <c r="A383" s="14"/>
      <c r="B383" s="14"/>
      <c r="D383" s="1"/>
      <c r="E383" s="7"/>
      <c r="G383" s="186"/>
      <c r="H383" s="135"/>
      <c r="I383" s="135"/>
      <c r="J383" s="135"/>
      <c r="K383" s="135"/>
      <c r="L383" s="135"/>
      <c r="M383" s="135"/>
      <c r="N383" s="135"/>
    </row>
    <row r="384" spans="1:14" ht="27.75" customHeight="1" x14ac:dyDescent="0.25">
      <c r="A384" s="86"/>
      <c r="B384" s="86"/>
      <c r="C384" s="103"/>
      <c r="D384" s="84"/>
      <c r="E384" s="112"/>
      <c r="F384" s="103"/>
      <c r="G384" s="194" t="s">
        <v>199</v>
      </c>
      <c r="H384" s="145">
        <f t="shared" ref="H384:N384" si="275">H110+H150+H206+H223+H257+H273+H292+H313+H334+H350+H369+H380</f>
        <v>451000</v>
      </c>
      <c r="I384" s="145">
        <f t="shared" si="275"/>
        <v>7396</v>
      </c>
      <c r="J384" s="145">
        <f t="shared" si="275"/>
        <v>458396</v>
      </c>
      <c r="K384" s="145">
        <f t="shared" si="275"/>
        <v>346527</v>
      </c>
      <c r="L384" s="145">
        <f t="shared" si="275"/>
        <v>804923</v>
      </c>
      <c r="M384" s="145">
        <f t="shared" si="275"/>
        <v>78970</v>
      </c>
      <c r="N384" s="145">
        <f t="shared" si="275"/>
        <v>883893</v>
      </c>
    </row>
    <row r="385" spans="1:14" ht="27.75" customHeight="1" x14ac:dyDescent="0.25">
      <c r="A385" s="15"/>
      <c r="B385" s="15"/>
      <c r="D385" s="3"/>
      <c r="E385" s="8"/>
      <c r="G385" s="197" t="s">
        <v>379</v>
      </c>
      <c r="H385" s="146">
        <f>H269</f>
        <v>60000</v>
      </c>
      <c r="I385" s="146">
        <f>I269</f>
        <v>0</v>
      </c>
      <c r="J385" s="146">
        <f>I385+H385</f>
        <v>60000</v>
      </c>
      <c r="K385" s="146">
        <f>K269</f>
        <v>12916</v>
      </c>
      <c r="L385" s="146">
        <f>K385+J385</f>
        <v>72916</v>
      </c>
      <c r="M385" s="146">
        <f>M269</f>
        <v>0</v>
      </c>
      <c r="N385" s="146">
        <f>M385+L385</f>
        <v>72916</v>
      </c>
    </row>
    <row r="386" spans="1:14" ht="27.75" customHeight="1" x14ac:dyDescent="0.25">
      <c r="A386" s="15"/>
      <c r="B386" s="15"/>
      <c r="D386" s="3"/>
      <c r="E386" s="8"/>
      <c r="G386" s="198" t="s">
        <v>406</v>
      </c>
      <c r="H386" s="147">
        <v>0</v>
      </c>
      <c r="I386" s="147">
        <v>0</v>
      </c>
      <c r="J386" s="147">
        <v>0</v>
      </c>
      <c r="K386" s="147"/>
      <c r="L386" s="147">
        <v>0</v>
      </c>
      <c r="M386" s="147"/>
      <c r="N386" s="147">
        <v>0</v>
      </c>
    </row>
    <row r="387" spans="1:14" ht="27.75" customHeight="1" x14ac:dyDescent="0.25">
      <c r="A387" s="15"/>
      <c r="B387" s="15"/>
      <c r="D387" s="3"/>
      <c r="E387" s="8"/>
      <c r="G387" s="199" t="s">
        <v>226</v>
      </c>
      <c r="H387" s="148">
        <f>H144</f>
        <v>27916</v>
      </c>
      <c r="I387" s="148">
        <f>I144</f>
        <v>92500</v>
      </c>
      <c r="J387" s="148">
        <f>H387+I387</f>
        <v>120416</v>
      </c>
      <c r="K387" s="148">
        <f>K144</f>
        <v>0</v>
      </c>
      <c r="L387" s="148">
        <f>J387+K387</f>
        <v>120416</v>
      </c>
      <c r="M387" s="148">
        <f>M144</f>
        <v>0</v>
      </c>
      <c r="N387" s="148">
        <f>L387+M387</f>
        <v>120416</v>
      </c>
    </row>
    <row r="388" spans="1:14" ht="15.75" thickBot="1" x14ac:dyDescent="0.3">
      <c r="A388" s="15"/>
      <c r="B388" s="15"/>
      <c r="D388" s="3"/>
      <c r="E388" s="8"/>
      <c r="G388" s="200"/>
      <c r="H388" s="149"/>
      <c r="I388" s="149"/>
      <c r="J388" s="149"/>
      <c r="K388" s="149"/>
      <c r="L388" s="149"/>
      <c r="M388" s="149"/>
      <c r="N388" s="149"/>
    </row>
    <row r="389" spans="1:14" ht="29.25" customHeight="1" thickBot="1" x14ac:dyDescent="0.3">
      <c r="A389" s="13"/>
      <c r="B389" s="16"/>
      <c r="C389" s="5"/>
      <c r="D389" s="4"/>
      <c r="E389" s="9"/>
      <c r="F389" s="5"/>
      <c r="G389" s="201" t="s">
        <v>375</v>
      </c>
      <c r="H389" s="150">
        <f t="shared" ref="H389:N389" si="276">H382+H384+H385+H386+H387</f>
        <v>1173380</v>
      </c>
      <c r="I389" s="150">
        <f t="shared" si="276"/>
        <v>284925</v>
      </c>
      <c r="J389" s="150">
        <f t="shared" si="276"/>
        <v>1458305</v>
      </c>
      <c r="K389" s="150">
        <f t="shared" si="276"/>
        <v>475716</v>
      </c>
      <c r="L389" s="150">
        <f t="shared" si="276"/>
        <v>1934021</v>
      </c>
      <c r="M389" s="150">
        <f t="shared" si="276"/>
        <v>146542</v>
      </c>
      <c r="N389" s="150">
        <f t="shared" si="276"/>
        <v>2080563</v>
      </c>
    </row>
    <row r="390" spans="1:14" ht="24.75" customHeight="1" x14ac:dyDescent="0.25">
      <c r="G390" s="186" t="s">
        <v>320</v>
      </c>
      <c r="H390" s="135">
        <v>731013</v>
      </c>
      <c r="I390" s="135">
        <v>0</v>
      </c>
      <c r="J390" s="135">
        <f>H390+I390</f>
        <v>731013</v>
      </c>
      <c r="K390" s="135">
        <v>186593</v>
      </c>
      <c r="L390" s="135">
        <f>J390+K390</f>
        <v>917606</v>
      </c>
      <c r="M390" s="135">
        <v>186593</v>
      </c>
      <c r="N390" s="135">
        <f>L390+M390</f>
        <v>1104199</v>
      </c>
    </row>
    <row r="391" spans="1:14" ht="24.75" customHeight="1" x14ac:dyDescent="0.25">
      <c r="G391" s="186" t="s">
        <v>559</v>
      </c>
      <c r="H391" s="135">
        <v>0</v>
      </c>
      <c r="I391" s="135">
        <v>0</v>
      </c>
      <c r="J391" s="135">
        <f>H391+I391</f>
        <v>0</v>
      </c>
      <c r="K391" s="135">
        <v>0</v>
      </c>
      <c r="L391" s="135">
        <f>J391+K391</f>
        <v>0</v>
      </c>
      <c r="M391" s="135">
        <v>0</v>
      </c>
      <c r="N391" s="135">
        <f>L391+M391</f>
        <v>0</v>
      </c>
    </row>
    <row r="392" spans="1:14" ht="24.75" customHeight="1" x14ac:dyDescent="0.25">
      <c r="G392" s="186" t="s">
        <v>501</v>
      </c>
      <c r="H392" s="141">
        <v>310000</v>
      </c>
      <c r="I392" s="141">
        <v>0</v>
      </c>
      <c r="J392" s="141">
        <f>H392+I392</f>
        <v>310000</v>
      </c>
      <c r="K392" s="141">
        <v>0</v>
      </c>
      <c r="L392" s="141">
        <f>J392+K392</f>
        <v>310000</v>
      </c>
      <c r="M392" s="141">
        <v>0</v>
      </c>
      <c r="N392" s="141">
        <f>L392+M392</f>
        <v>310000</v>
      </c>
    </row>
    <row r="393" spans="1:14" ht="18.75" customHeight="1" thickBot="1" x14ac:dyDescent="0.3">
      <c r="G393" s="200" t="s">
        <v>321</v>
      </c>
      <c r="H393" s="149">
        <v>24440</v>
      </c>
      <c r="I393" s="149"/>
      <c r="J393" s="135">
        <f>H393+I393</f>
        <v>24440</v>
      </c>
      <c r="K393" s="149"/>
      <c r="L393" s="135">
        <f>J393+K393</f>
        <v>24440</v>
      </c>
      <c r="M393" s="149"/>
      <c r="N393" s="135">
        <f>L393+M393</f>
        <v>24440</v>
      </c>
    </row>
    <row r="394" spans="1:14" ht="26.25" customHeight="1" thickBot="1" x14ac:dyDescent="0.35">
      <c r="G394" s="202" t="s">
        <v>322</v>
      </c>
      <c r="H394" s="152">
        <f t="shared" ref="H394:I394" si="277">SUM(H389:H393)</f>
        <v>2238833</v>
      </c>
      <c r="I394" s="173">
        <f t="shared" si="277"/>
        <v>284925</v>
      </c>
      <c r="J394" s="173">
        <f t="shared" ref="J394:L394" si="278">SUM(J389:J393)</f>
        <v>2523758</v>
      </c>
      <c r="K394" s="173">
        <f t="shared" ref="K394:N394" si="279">SUM(K389:K393)</f>
        <v>662309</v>
      </c>
      <c r="L394" s="173">
        <f t="shared" si="278"/>
        <v>3186067</v>
      </c>
      <c r="M394" s="173">
        <f t="shared" si="279"/>
        <v>333135</v>
      </c>
      <c r="N394" s="173">
        <f t="shared" si="279"/>
        <v>3519202</v>
      </c>
    </row>
    <row r="396" spans="1:14" x14ac:dyDescent="0.25">
      <c r="C396" s="44"/>
      <c r="D396" s="45"/>
      <c r="E396" s="12"/>
      <c r="F396" s="12"/>
      <c r="G396" s="203"/>
      <c r="H396" s="178" t="s">
        <v>331</v>
      </c>
      <c r="I396" s="91">
        <v>45637</v>
      </c>
      <c r="J396" s="151"/>
      <c r="K396" s="151"/>
      <c r="L396" s="151"/>
      <c r="M396" s="151"/>
      <c r="N396" s="151"/>
    </row>
    <row r="397" spans="1:14" x14ac:dyDescent="0.25">
      <c r="C397" s="44"/>
      <c r="D397" s="45"/>
      <c r="E397" s="12"/>
      <c r="F397" s="12"/>
      <c r="G397" s="203"/>
      <c r="H397" s="178" t="s">
        <v>332</v>
      </c>
      <c r="I397" s="91">
        <v>45653</v>
      </c>
      <c r="J397" s="151"/>
      <c r="K397" s="151"/>
      <c r="L397" s="151"/>
      <c r="M397" s="171"/>
      <c r="N397" s="151"/>
    </row>
    <row r="398" spans="1:14" x14ac:dyDescent="0.25">
      <c r="E398" s="12"/>
      <c r="F398" s="12"/>
      <c r="M398" s="172"/>
    </row>
    <row r="399" spans="1:14" x14ac:dyDescent="0.25">
      <c r="A399" s="47" t="s">
        <v>615</v>
      </c>
      <c r="E399" s="47"/>
      <c r="F399" s="12"/>
    </row>
    <row r="400" spans="1:14" x14ac:dyDescent="0.25">
      <c r="E400" s="47"/>
      <c r="F400" s="45"/>
      <c r="G400" s="179"/>
      <c r="M400" s="170"/>
    </row>
    <row r="401" spans="5:7" x14ac:dyDescent="0.25">
      <c r="E401" s="44"/>
      <c r="F401" s="45"/>
      <c r="G401" s="179"/>
    </row>
    <row r="402" spans="5:7" x14ac:dyDescent="0.25">
      <c r="E402" s="47"/>
      <c r="F402" s="45"/>
      <c r="G402" s="179"/>
    </row>
  </sheetData>
  <phoneticPr fontId="5" type="noConversion"/>
  <printOptions horizontalCentered="1"/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80"/>
  <sheetViews>
    <sheetView topLeftCell="A165" zoomScaleNormal="100" workbookViewId="0">
      <selection activeCell="G176" sqref="G176"/>
    </sheetView>
  </sheetViews>
  <sheetFormatPr defaultRowHeight="15" x14ac:dyDescent="0.25"/>
  <cols>
    <col min="1" max="1" width="4.140625" style="12" customWidth="1"/>
    <col min="2" max="3" width="5.5703125" style="12" customWidth="1"/>
    <col min="4" max="4" width="6.5703125" style="17" customWidth="1"/>
    <col min="5" max="5" width="23.5703125" customWidth="1"/>
    <col min="6" max="12" width="12.5703125" style="62" customWidth="1"/>
  </cols>
  <sheetData>
    <row r="2" spans="1:12" x14ac:dyDescent="0.25">
      <c r="E2" s="46" t="s">
        <v>600</v>
      </c>
    </row>
    <row r="3" spans="1:12" ht="15.75" thickBot="1" x14ac:dyDescent="0.3"/>
    <row r="4" spans="1:12" ht="15.75" thickBot="1" x14ac:dyDescent="0.3">
      <c r="A4" s="38" t="s">
        <v>227</v>
      </c>
      <c r="B4" s="40" t="s">
        <v>309</v>
      </c>
      <c r="C4" s="39" t="s">
        <v>228</v>
      </c>
      <c r="D4" s="41" t="s">
        <v>229</v>
      </c>
      <c r="E4" s="42" t="s">
        <v>230</v>
      </c>
      <c r="F4" s="67">
        <v>2024</v>
      </c>
      <c r="G4" s="67" t="s">
        <v>507</v>
      </c>
      <c r="H4" s="67" t="s">
        <v>507</v>
      </c>
      <c r="I4" s="67" t="s">
        <v>587</v>
      </c>
      <c r="J4" s="67" t="s">
        <v>587</v>
      </c>
      <c r="K4" s="67" t="s">
        <v>596</v>
      </c>
      <c r="L4" s="67" t="s">
        <v>596</v>
      </c>
    </row>
    <row r="5" spans="1:12" x14ac:dyDescent="0.25">
      <c r="A5" s="48"/>
    </row>
    <row r="6" spans="1:12" x14ac:dyDescent="0.25">
      <c r="A6" s="49">
        <v>1</v>
      </c>
      <c r="B6" s="14">
        <v>111</v>
      </c>
      <c r="C6" s="14">
        <v>312</v>
      </c>
      <c r="D6" s="18" t="s">
        <v>212</v>
      </c>
      <c r="E6" s="1" t="s">
        <v>231</v>
      </c>
      <c r="F6" s="77">
        <v>731013</v>
      </c>
      <c r="G6" s="77">
        <v>0</v>
      </c>
      <c r="H6" s="77">
        <f>F6+G6</f>
        <v>731013</v>
      </c>
      <c r="I6" s="77">
        <v>186593</v>
      </c>
      <c r="J6" s="77">
        <f>H6+I6</f>
        <v>917606</v>
      </c>
      <c r="K6" s="77"/>
      <c r="L6" s="77">
        <f>J6+K6</f>
        <v>917606</v>
      </c>
    </row>
    <row r="7" spans="1:12" x14ac:dyDescent="0.25">
      <c r="A7" s="49">
        <v>1</v>
      </c>
      <c r="B7" s="14">
        <v>111</v>
      </c>
      <c r="C7" s="14">
        <v>312</v>
      </c>
      <c r="D7" s="18" t="s">
        <v>212</v>
      </c>
      <c r="E7" s="1" t="s">
        <v>532</v>
      </c>
      <c r="F7" s="77">
        <v>6000</v>
      </c>
      <c r="G7" s="77">
        <v>0</v>
      </c>
      <c r="H7" s="77">
        <f t="shared" ref="H7:H27" si="0">F7+G7</f>
        <v>6000</v>
      </c>
      <c r="I7" s="77">
        <v>0</v>
      </c>
      <c r="J7" s="77">
        <f t="shared" ref="J7:J27" si="1">H7+I7</f>
        <v>6000</v>
      </c>
      <c r="K7" s="77">
        <v>-1946</v>
      </c>
      <c r="L7" s="77">
        <f t="shared" ref="L7:L27" si="2">J7+K7</f>
        <v>4054</v>
      </c>
    </row>
    <row r="8" spans="1:12" x14ac:dyDescent="0.25">
      <c r="A8" s="49">
        <v>1</v>
      </c>
      <c r="B8" s="14">
        <v>111</v>
      </c>
      <c r="C8" s="14">
        <v>312</v>
      </c>
      <c r="D8" s="18" t="s">
        <v>200</v>
      </c>
      <c r="E8" s="1" t="s">
        <v>232</v>
      </c>
      <c r="F8" s="77">
        <v>0</v>
      </c>
      <c r="G8" s="77">
        <v>0</v>
      </c>
      <c r="H8" s="77">
        <f t="shared" si="0"/>
        <v>0</v>
      </c>
      <c r="I8" s="77">
        <v>0</v>
      </c>
      <c r="J8" s="77">
        <f t="shared" si="1"/>
        <v>0</v>
      </c>
      <c r="K8" s="77">
        <v>0</v>
      </c>
      <c r="L8" s="77">
        <f t="shared" si="2"/>
        <v>0</v>
      </c>
    </row>
    <row r="9" spans="1:12" x14ac:dyDescent="0.25">
      <c r="A9" s="49">
        <v>1</v>
      </c>
      <c r="B9" s="14">
        <v>111</v>
      </c>
      <c r="C9" s="14">
        <v>312</v>
      </c>
      <c r="D9" s="18" t="s">
        <v>200</v>
      </c>
      <c r="E9" s="1" t="s">
        <v>233</v>
      </c>
      <c r="F9" s="77">
        <v>2460</v>
      </c>
      <c r="G9" s="77">
        <v>0</v>
      </c>
      <c r="H9" s="77">
        <f t="shared" si="0"/>
        <v>2460</v>
      </c>
      <c r="I9" s="77">
        <v>0</v>
      </c>
      <c r="J9" s="77">
        <f t="shared" si="1"/>
        <v>2460</v>
      </c>
      <c r="K9" s="77">
        <v>0</v>
      </c>
      <c r="L9" s="77">
        <f t="shared" si="2"/>
        <v>2460</v>
      </c>
    </row>
    <row r="10" spans="1:12" x14ac:dyDescent="0.25">
      <c r="A10" s="49">
        <v>1</v>
      </c>
      <c r="B10" s="14">
        <v>111</v>
      </c>
      <c r="C10" s="14">
        <v>312</v>
      </c>
      <c r="D10" s="18" t="s">
        <v>200</v>
      </c>
      <c r="E10" s="1" t="s">
        <v>234</v>
      </c>
      <c r="F10" s="77">
        <v>2600</v>
      </c>
      <c r="G10" s="77">
        <v>0</v>
      </c>
      <c r="H10" s="77">
        <f t="shared" si="0"/>
        <v>2600</v>
      </c>
      <c r="I10" s="77">
        <v>200</v>
      </c>
      <c r="J10" s="77">
        <f t="shared" si="1"/>
        <v>2800</v>
      </c>
      <c r="K10" s="77">
        <v>0</v>
      </c>
      <c r="L10" s="77">
        <f t="shared" si="2"/>
        <v>2800</v>
      </c>
    </row>
    <row r="11" spans="1:12" x14ac:dyDescent="0.25">
      <c r="A11" s="49">
        <v>1</v>
      </c>
      <c r="B11" s="14">
        <v>111</v>
      </c>
      <c r="C11" s="14">
        <v>312</v>
      </c>
      <c r="D11" s="18" t="s">
        <v>200</v>
      </c>
      <c r="E11" s="1" t="s">
        <v>235</v>
      </c>
      <c r="F11" s="77">
        <v>0</v>
      </c>
      <c r="G11" s="77">
        <v>0</v>
      </c>
      <c r="H11" s="77">
        <f t="shared" si="0"/>
        <v>0</v>
      </c>
      <c r="I11" s="77">
        <v>0</v>
      </c>
      <c r="J11" s="77">
        <f t="shared" si="1"/>
        <v>0</v>
      </c>
      <c r="K11" s="77">
        <v>0</v>
      </c>
      <c r="L11" s="77">
        <f t="shared" si="2"/>
        <v>0</v>
      </c>
    </row>
    <row r="12" spans="1:12" x14ac:dyDescent="0.25">
      <c r="A12" s="49">
        <v>1</v>
      </c>
      <c r="B12" s="14">
        <v>111</v>
      </c>
      <c r="C12" s="14">
        <v>312</v>
      </c>
      <c r="D12" s="18" t="s">
        <v>200</v>
      </c>
      <c r="E12" s="1" t="s">
        <v>516</v>
      </c>
      <c r="F12" s="77">
        <v>0</v>
      </c>
      <c r="G12" s="77">
        <v>0</v>
      </c>
      <c r="H12" s="77">
        <f t="shared" si="0"/>
        <v>0</v>
      </c>
      <c r="I12" s="77">
        <v>0</v>
      </c>
      <c r="J12" s="77">
        <f t="shared" si="1"/>
        <v>0</v>
      </c>
      <c r="K12" s="77">
        <v>0</v>
      </c>
      <c r="L12" s="77">
        <f t="shared" si="2"/>
        <v>0</v>
      </c>
    </row>
    <row r="13" spans="1:12" x14ac:dyDescent="0.25">
      <c r="A13" s="49">
        <v>1</v>
      </c>
      <c r="B13" s="14">
        <v>111</v>
      </c>
      <c r="C13" s="14">
        <v>312</v>
      </c>
      <c r="D13" s="18" t="s">
        <v>200</v>
      </c>
      <c r="E13" s="1" t="s">
        <v>517</v>
      </c>
      <c r="F13" s="77">
        <v>0</v>
      </c>
      <c r="G13" s="77">
        <v>0</v>
      </c>
      <c r="H13" s="77">
        <f t="shared" si="0"/>
        <v>0</v>
      </c>
      <c r="I13" s="77">
        <v>0</v>
      </c>
      <c r="J13" s="77">
        <f t="shared" si="1"/>
        <v>0</v>
      </c>
      <c r="K13" s="77">
        <v>0</v>
      </c>
      <c r="L13" s="77">
        <f t="shared" si="2"/>
        <v>0</v>
      </c>
    </row>
    <row r="14" spans="1:12" x14ac:dyDescent="0.25">
      <c r="A14" s="49">
        <v>1</v>
      </c>
      <c r="B14" s="14">
        <v>111</v>
      </c>
      <c r="C14" s="14">
        <v>312</v>
      </c>
      <c r="D14" s="18" t="s">
        <v>200</v>
      </c>
      <c r="E14" s="1" t="s">
        <v>518</v>
      </c>
      <c r="F14" s="77">
        <v>0</v>
      </c>
      <c r="G14" s="77">
        <v>0</v>
      </c>
      <c r="H14" s="77">
        <f t="shared" si="0"/>
        <v>0</v>
      </c>
      <c r="I14" s="77">
        <v>0</v>
      </c>
      <c r="J14" s="77">
        <f t="shared" si="1"/>
        <v>0</v>
      </c>
      <c r="K14" s="77">
        <v>0</v>
      </c>
      <c r="L14" s="77">
        <f t="shared" si="2"/>
        <v>0</v>
      </c>
    </row>
    <row r="15" spans="1:12" x14ac:dyDescent="0.25">
      <c r="A15" s="49">
        <v>1</v>
      </c>
      <c r="B15" s="14">
        <v>111</v>
      </c>
      <c r="C15" s="14">
        <v>312</v>
      </c>
      <c r="D15" s="18" t="s">
        <v>200</v>
      </c>
      <c r="E15" s="1" t="s">
        <v>519</v>
      </c>
      <c r="F15" s="77">
        <v>0</v>
      </c>
      <c r="G15" s="77">
        <v>0</v>
      </c>
      <c r="H15" s="77">
        <f t="shared" si="0"/>
        <v>0</v>
      </c>
      <c r="I15" s="77">
        <v>0</v>
      </c>
      <c r="J15" s="77">
        <f t="shared" si="1"/>
        <v>0</v>
      </c>
      <c r="K15" s="77">
        <v>0</v>
      </c>
      <c r="L15" s="77">
        <f t="shared" si="2"/>
        <v>0</v>
      </c>
    </row>
    <row r="16" spans="1:12" x14ac:dyDescent="0.25">
      <c r="A16" s="49">
        <v>1</v>
      </c>
      <c r="B16" s="14">
        <v>111</v>
      </c>
      <c r="C16" s="14">
        <v>312</v>
      </c>
      <c r="D16" s="18" t="s">
        <v>200</v>
      </c>
      <c r="E16" s="1" t="s">
        <v>520</v>
      </c>
      <c r="F16" s="77">
        <v>0</v>
      </c>
      <c r="G16" s="77">
        <v>0</v>
      </c>
      <c r="H16" s="77">
        <f t="shared" si="0"/>
        <v>0</v>
      </c>
      <c r="I16" s="77">
        <v>0</v>
      </c>
      <c r="J16" s="77">
        <f t="shared" si="1"/>
        <v>0</v>
      </c>
      <c r="K16" s="77">
        <v>0</v>
      </c>
      <c r="L16" s="77">
        <f t="shared" si="2"/>
        <v>0</v>
      </c>
    </row>
    <row r="17" spans="1:12" x14ac:dyDescent="0.25">
      <c r="A17" s="49">
        <v>1</v>
      </c>
      <c r="B17" s="14">
        <v>111</v>
      </c>
      <c r="C17" s="14">
        <v>312</v>
      </c>
      <c r="D17" s="18" t="s">
        <v>200</v>
      </c>
      <c r="E17" s="1" t="s">
        <v>521</v>
      </c>
      <c r="F17" s="77">
        <v>0</v>
      </c>
      <c r="G17" s="77">
        <v>0</v>
      </c>
      <c r="H17" s="77">
        <f t="shared" si="0"/>
        <v>0</v>
      </c>
      <c r="I17" s="77">
        <v>0</v>
      </c>
      <c r="J17" s="77">
        <f t="shared" si="1"/>
        <v>0</v>
      </c>
      <c r="K17" s="77">
        <v>0</v>
      </c>
      <c r="L17" s="77">
        <f t="shared" si="2"/>
        <v>0</v>
      </c>
    </row>
    <row r="18" spans="1:12" x14ac:dyDescent="0.25">
      <c r="A18" s="49">
        <v>1</v>
      </c>
      <c r="B18" s="14">
        <v>111</v>
      </c>
      <c r="C18" s="14">
        <v>312</v>
      </c>
      <c r="D18" s="18" t="s">
        <v>200</v>
      </c>
      <c r="E18" s="1" t="s">
        <v>522</v>
      </c>
      <c r="F18" s="77">
        <v>0</v>
      </c>
      <c r="G18" s="77">
        <v>0</v>
      </c>
      <c r="H18" s="77">
        <f t="shared" si="0"/>
        <v>0</v>
      </c>
      <c r="I18" s="77">
        <v>0</v>
      </c>
      <c r="J18" s="77">
        <f t="shared" si="1"/>
        <v>0</v>
      </c>
      <c r="K18" s="77">
        <v>0</v>
      </c>
      <c r="L18" s="77">
        <f t="shared" si="2"/>
        <v>0</v>
      </c>
    </row>
    <row r="19" spans="1:12" x14ac:dyDescent="0.25">
      <c r="A19" s="49">
        <v>1</v>
      </c>
      <c r="B19" s="14">
        <v>111</v>
      </c>
      <c r="C19" s="14">
        <v>312</v>
      </c>
      <c r="D19" s="18" t="s">
        <v>200</v>
      </c>
      <c r="E19" s="1" t="s">
        <v>523</v>
      </c>
      <c r="F19" s="77">
        <v>0</v>
      </c>
      <c r="G19" s="77">
        <v>0</v>
      </c>
      <c r="H19" s="77">
        <f t="shared" si="0"/>
        <v>0</v>
      </c>
      <c r="I19" s="77">
        <v>0</v>
      </c>
      <c r="J19" s="77">
        <f t="shared" si="1"/>
        <v>0</v>
      </c>
      <c r="K19" s="77">
        <v>0</v>
      </c>
      <c r="L19" s="77">
        <f t="shared" si="2"/>
        <v>0</v>
      </c>
    </row>
    <row r="20" spans="1:12" x14ac:dyDescent="0.25">
      <c r="A20" s="49">
        <v>1</v>
      </c>
      <c r="B20" s="14">
        <v>111</v>
      </c>
      <c r="C20" s="14">
        <v>312</v>
      </c>
      <c r="D20" s="18" t="s">
        <v>200</v>
      </c>
      <c r="E20" s="1" t="s">
        <v>524</v>
      </c>
      <c r="F20" s="77">
        <v>0</v>
      </c>
      <c r="G20" s="77">
        <v>0</v>
      </c>
      <c r="H20" s="77">
        <f t="shared" si="0"/>
        <v>0</v>
      </c>
      <c r="I20" s="77">
        <v>0</v>
      </c>
      <c r="J20" s="77">
        <f t="shared" si="1"/>
        <v>0</v>
      </c>
      <c r="K20" s="77">
        <v>0</v>
      </c>
      <c r="L20" s="77">
        <f t="shared" si="2"/>
        <v>0</v>
      </c>
    </row>
    <row r="21" spans="1:12" x14ac:dyDescent="0.25">
      <c r="A21" s="49">
        <v>1</v>
      </c>
      <c r="B21" s="14">
        <v>111</v>
      </c>
      <c r="C21" s="14">
        <v>312</v>
      </c>
      <c r="D21" s="18" t="s">
        <v>200</v>
      </c>
      <c r="E21" s="1" t="s">
        <v>525</v>
      </c>
      <c r="F21" s="77">
        <v>0</v>
      </c>
      <c r="G21" s="77">
        <v>0</v>
      </c>
      <c r="H21" s="77">
        <f t="shared" si="0"/>
        <v>0</v>
      </c>
      <c r="I21" s="77">
        <v>0</v>
      </c>
      <c r="J21" s="77">
        <f t="shared" si="1"/>
        <v>0</v>
      </c>
      <c r="K21" s="77">
        <v>0</v>
      </c>
      <c r="L21" s="77">
        <f t="shared" si="2"/>
        <v>0</v>
      </c>
    </row>
    <row r="22" spans="1:12" x14ac:dyDescent="0.25">
      <c r="A22" s="49">
        <v>1</v>
      </c>
      <c r="B22" s="14">
        <v>111</v>
      </c>
      <c r="C22" s="14">
        <v>312</v>
      </c>
      <c r="D22" s="18" t="s">
        <v>200</v>
      </c>
      <c r="E22" s="1" t="s">
        <v>236</v>
      </c>
      <c r="F22" s="77">
        <v>200</v>
      </c>
      <c r="G22" s="77">
        <v>0</v>
      </c>
      <c r="H22" s="77">
        <f t="shared" si="0"/>
        <v>200</v>
      </c>
      <c r="I22" s="77">
        <v>0</v>
      </c>
      <c r="J22" s="77">
        <f t="shared" si="1"/>
        <v>200</v>
      </c>
      <c r="K22" s="77">
        <v>0</v>
      </c>
      <c r="L22" s="77">
        <f t="shared" si="2"/>
        <v>200</v>
      </c>
    </row>
    <row r="23" spans="1:12" x14ac:dyDescent="0.25">
      <c r="A23" s="49">
        <v>1</v>
      </c>
      <c r="B23" s="14">
        <v>111</v>
      </c>
      <c r="C23" s="14">
        <v>312</v>
      </c>
      <c r="D23" s="18" t="s">
        <v>200</v>
      </c>
      <c r="E23" s="1" t="s">
        <v>237</v>
      </c>
      <c r="F23" s="77">
        <v>600</v>
      </c>
      <c r="G23" s="77">
        <v>0</v>
      </c>
      <c r="H23" s="77">
        <f t="shared" si="0"/>
        <v>600</v>
      </c>
      <c r="I23" s="77">
        <v>0</v>
      </c>
      <c r="J23" s="77">
        <f t="shared" si="1"/>
        <v>600</v>
      </c>
      <c r="K23" s="77">
        <v>0</v>
      </c>
      <c r="L23" s="77">
        <f t="shared" si="2"/>
        <v>600</v>
      </c>
    </row>
    <row r="24" spans="1:12" x14ac:dyDescent="0.25">
      <c r="A24" s="49">
        <v>1</v>
      </c>
      <c r="B24" s="14">
        <v>111</v>
      </c>
      <c r="C24" s="14">
        <v>312</v>
      </c>
      <c r="D24" s="18" t="s">
        <v>200</v>
      </c>
      <c r="E24" s="1" t="s">
        <v>238</v>
      </c>
      <c r="F24" s="77">
        <v>100</v>
      </c>
      <c r="G24" s="77">
        <v>0</v>
      </c>
      <c r="H24" s="77">
        <f t="shared" si="0"/>
        <v>100</v>
      </c>
      <c r="I24" s="77">
        <v>0</v>
      </c>
      <c r="J24" s="77">
        <f t="shared" si="1"/>
        <v>100</v>
      </c>
      <c r="K24" s="77">
        <v>-100</v>
      </c>
      <c r="L24" s="77">
        <f t="shared" si="2"/>
        <v>0</v>
      </c>
    </row>
    <row r="25" spans="1:12" x14ac:dyDescent="0.25">
      <c r="A25" s="49">
        <v>1</v>
      </c>
      <c r="B25" s="14">
        <v>111</v>
      </c>
      <c r="C25" s="14">
        <v>312</v>
      </c>
      <c r="D25" s="18" t="s">
        <v>200</v>
      </c>
      <c r="E25" s="1" t="s">
        <v>533</v>
      </c>
      <c r="F25" s="77">
        <v>0</v>
      </c>
      <c r="G25" s="77">
        <v>0</v>
      </c>
      <c r="H25" s="77">
        <f t="shared" si="0"/>
        <v>0</v>
      </c>
      <c r="I25" s="77">
        <v>0</v>
      </c>
      <c r="J25" s="77">
        <f t="shared" si="1"/>
        <v>0</v>
      </c>
      <c r="K25" s="77">
        <v>0</v>
      </c>
      <c r="L25" s="77">
        <f t="shared" si="2"/>
        <v>0</v>
      </c>
    </row>
    <row r="26" spans="1:12" x14ac:dyDescent="0.25">
      <c r="A26" s="49">
        <v>1</v>
      </c>
      <c r="B26" s="14">
        <v>111</v>
      </c>
      <c r="C26" s="14">
        <v>312</v>
      </c>
      <c r="D26" s="18" t="s">
        <v>200</v>
      </c>
      <c r="E26" s="1" t="s">
        <v>411</v>
      </c>
      <c r="F26" s="77">
        <v>0</v>
      </c>
      <c r="G26" s="77">
        <v>0</v>
      </c>
      <c r="H26" s="77">
        <f t="shared" si="0"/>
        <v>0</v>
      </c>
      <c r="I26" s="77">
        <v>0</v>
      </c>
      <c r="J26" s="77">
        <f t="shared" si="1"/>
        <v>0</v>
      </c>
      <c r="K26" s="77">
        <v>0</v>
      </c>
      <c r="L26" s="77">
        <f t="shared" si="2"/>
        <v>0</v>
      </c>
    </row>
    <row r="27" spans="1:12" x14ac:dyDescent="0.25">
      <c r="A27" s="49">
        <v>1</v>
      </c>
      <c r="B27" s="14">
        <v>111</v>
      </c>
      <c r="C27" s="14">
        <v>312</v>
      </c>
      <c r="D27" s="18" t="s">
        <v>200</v>
      </c>
      <c r="E27" s="1" t="s">
        <v>491</v>
      </c>
      <c r="F27" s="77">
        <v>2000</v>
      </c>
      <c r="G27" s="77">
        <v>1000</v>
      </c>
      <c r="H27" s="77">
        <f t="shared" si="0"/>
        <v>3000</v>
      </c>
      <c r="I27" s="77">
        <v>200</v>
      </c>
      <c r="J27" s="77">
        <f t="shared" si="1"/>
        <v>3200</v>
      </c>
      <c r="K27" s="77">
        <v>0</v>
      </c>
      <c r="L27" s="77">
        <f t="shared" si="2"/>
        <v>3200</v>
      </c>
    </row>
    <row r="28" spans="1:12" x14ac:dyDescent="0.25">
      <c r="A28" s="49">
        <v>1</v>
      </c>
      <c r="B28" s="14">
        <v>111</v>
      </c>
      <c r="C28" s="14">
        <v>312</v>
      </c>
      <c r="D28" s="18" t="s">
        <v>200</v>
      </c>
      <c r="E28" s="1" t="s">
        <v>597</v>
      </c>
      <c r="F28" s="77">
        <v>0</v>
      </c>
      <c r="G28" s="77">
        <v>0</v>
      </c>
      <c r="H28" s="77">
        <f t="shared" ref="H28" si="3">F28+G28</f>
        <v>0</v>
      </c>
      <c r="I28" s="77">
        <v>0</v>
      </c>
      <c r="J28" s="77">
        <f t="shared" ref="J28" si="4">H28+I28</f>
        <v>0</v>
      </c>
      <c r="K28" s="77">
        <v>14018</v>
      </c>
      <c r="L28" s="77">
        <f t="shared" ref="L28" si="5">J28+K28</f>
        <v>14018</v>
      </c>
    </row>
    <row r="29" spans="1:12" x14ac:dyDescent="0.25">
      <c r="A29" s="50"/>
      <c r="B29" s="22"/>
      <c r="C29" s="22"/>
      <c r="D29" s="21"/>
      <c r="E29" s="2" t="s">
        <v>314</v>
      </c>
      <c r="F29" s="75">
        <f>SUM(F6:F28)</f>
        <v>744973</v>
      </c>
      <c r="G29" s="75">
        <f t="shared" ref="G29:L29" si="6">SUM(G6:G28)</f>
        <v>1000</v>
      </c>
      <c r="H29" s="75">
        <f t="shared" si="6"/>
        <v>745973</v>
      </c>
      <c r="I29" s="75">
        <f t="shared" si="6"/>
        <v>186993</v>
      </c>
      <c r="J29" s="75">
        <f t="shared" si="6"/>
        <v>932966</v>
      </c>
      <c r="K29" s="75">
        <f t="shared" si="6"/>
        <v>11972</v>
      </c>
      <c r="L29" s="75">
        <f t="shared" si="6"/>
        <v>944938</v>
      </c>
    </row>
    <row r="30" spans="1:12" x14ac:dyDescent="0.25">
      <c r="A30" s="49">
        <v>1</v>
      </c>
      <c r="B30" s="14">
        <v>111</v>
      </c>
      <c r="C30" s="14">
        <v>312</v>
      </c>
      <c r="D30" s="18" t="s">
        <v>200</v>
      </c>
      <c r="E30" s="1" t="s">
        <v>562</v>
      </c>
      <c r="F30" s="77">
        <v>0</v>
      </c>
      <c r="G30" s="77">
        <v>0</v>
      </c>
      <c r="H30" s="77">
        <f t="shared" ref="H30:H46" si="7">F30+G30</f>
        <v>0</v>
      </c>
      <c r="I30" s="77">
        <v>0</v>
      </c>
      <c r="J30" s="77">
        <f t="shared" ref="J30:J46" si="8">H30+I30</f>
        <v>0</v>
      </c>
      <c r="K30" s="77">
        <v>0</v>
      </c>
      <c r="L30" s="77">
        <f t="shared" ref="L30:L46" si="9">J30+K30</f>
        <v>0</v>
      </c>
    </row>
    <row r="31" spans="1:12" x14ac:dyDescent="0.25">
      <c r="A31" s="82">
        <v>1</v>
      </c>
      <c r="B31" s="14" t="s">
        <v>367</v>
      </c>
      <c r="C31" s="14">
        <v>312</v>
      </c>
      <c r="D31" s="18" t="s">
        <v>200</v>
      </c>
      <c r="E31" s="1" t="s">
        <v>369</v>
      </c>
      <c r="F31" s="77">
        <v>0</v>
      </c>
      <c r="G31" s="77">
        <v>0</v>
      </c>
      <c r="H31" s="77">
        <f t="shared" si="7"/>
        <v>0</v>
      </c>
      <c r="I31" s="77">
        <v>0</v>
      </c>
      <c r="J31" s="77">
        <f t="shared" si="8"/>
        <v>0</v>
      </c>
      <c r="K31" s="77">
        <v>0</v>
      </c>
      <c r="L31" s="77">
        <f t="shared" si="9"/>
        <v>0</v>
      </c>
    </row>
    <row r="32" spans="1:12" x14ac:dyDescent="0.25">
      <c r="A32" s="82">
        <v>1</v>
      </c>
      <c r="B32" s="14" t="s">
        <v>381</v>
      </c>
      <c r="C32" s="14">
        <v>312</v>
      </c>
      <c r="D32" s="18" t="s">
        <v>200</v>
      </c>
      <c r="E32" s="1" t="s">
        <v>239</v>
      </c>
      <c r="F32" s="77">
        <v>2700</v>
      </c>
      <c r="G32" s="77">
        <v>0</v>
      </c>
      <c r="H32" s="77">
        <f t="shared" si="7"/>
        <v>2700</v>
      </c>
      <c r="I32" s="77">
        <v>400</v>
      </c>
      <c r="J32" s="77">
        <f t="shared" si="8"/>
        <v>3100</v>
      </c>
      <c r="K32" s="77">
        <v>0</v>
      </c>
      <c r="L32" s="77">
        <f t="shared" si="9"/>
        <v>3100</v>
      </c>
    </row>
    <row r="33" spans="1:12" x14ac:dyDescent="0.25">
      <c r="A33" s="82">
        <v>1</v>
      </c>
      <c r="B33" s="14" t="s">
        <v>325</v>
      </c>
      <c r="C33" s="14">
        <v>312</v>
      </c>
      <c r="D33" s="18" t="s">
        <v>200</v>
      </c>
      <c r="E33" s="1" t="s">
        <v>239</v>
      </c>
      <c r="F33" s="77">
        <v>500</v>
      </c>
      <c r="G33" s="77">
        <v>0</v>
      </c>
      <c r="H33" s="77">
        <f t="shared" si="7"/>
        <v>500</v>
      </c>
      <c r="I33" s="77">
        <v>0</v>
      </c>
      <c r="J33" s="77">
        <f t="shared" si="8"/>
        <v>500</v>
      </c>
      <c r="K33" s="77">
        <v>0</v>
      </c>
      <c r="L33" s="77">
        <f t="shared" si="9"/>
        <v>500</v>
      </c>
    </row>
    <row r="34" spans="1:12" x14ac:dyDescent="0.25">
      <c r="A34" s="82">
        <v>1</v>
      </c>
      <c r="B34" s="14" t="s">
        <v>479</v>
      </c>
      <c r="C34" s="14">
        <v>312</v>
      </c>
      <c r="D34" s="18" t="s">
        <v>200</v>
      </c>
      <c r="E34" s="1" t="s">
        <v>488</v>
      </c>
      <c r="F34" s="77">
        <v>8700</v>
      </c>
      <c r="G34" s="77">
        <v>0</v>
      </c>
      <c r="H34" s="77">
        <f t="shared" si="7"/>
        <v>8700</v>
      </c>
      <c r="I34" s="77">
        <v>0</v>
      </c>
      <c r="J34" s="77">
        <f t="shared" si="8"/>
        <v>8700</v>
      </c>
      <c r="K34" s="77">
        <v>0</v>
      </c>
      <c r="L34" s="77">
        <f t="shared" si="9"/>
        <v>8700</v>
      </c>
    </row>
    <row r="35" spans="1:12" x14ac:dyDescent="0.25">
      <c r="A35" s="82">
        <v>1</v>
      </c>
      <c r="B35" s="14" t="s">
        <v>479</v>
      </c>
      <c r="C35" s="14">
        <v>312</v>
      </c>
      <c r="D35" s="18" t="s">
        <v>200</v>
      </c>
      <c r="E35" s="1" t="s">
        <v>526</v>
      </c>
      <c r="F35" s="77">
        <v>0</v>
      </c>
      <c r="G35" s="77">
        <v>0</v>
      </c>
      <c r="H35" s="77">
        <f t="shared" si="7"/>
        <v>0</v>
      </c>
      <c r="I35" s="77">
        <v>0</v>
      </c>
      <c r="J35" s="77">
        <f t="shared" si="8"/>
        <v>0</v>
      </c>
      <c r="K35" s="77">
        <v>0</v>
      </c>
      <c r="L35" s="77">
        <f t="shared" si="9"/>
        <v>0</v>
      </c>
    </row>
    <row r="36" spans="1:12" x14ac:dyDescent="0.25">
      <c r="A36" s="82">
        <v>1</v>
      </c>
      <c r="B36" s="14" t="s">
        <v>431</v>
      </c>
      <c r="C36" s="14">
        <v>312</v>
      </c>
      <c r="D36" s="18" t="s">
        <v>212</v>
      </c>
      <c r="E36" s="1" t="s">
        <v>432</v>
      </c>
      <c r="F36" s="77">
        <v>2856</v>
      </c>
      <c r="G36" s="77">
        <v>0</v>
      </c>
      <c r="H36" s="77">
        <f t="shared" si="7"/>
        <v>2856</v>
      </c>
      <c r="I36" s="77">
        <v>0</v>
      </c>
      <c r="J36" s="169">
        <f t="shared" si="8"/>
        <v>2856</v>
      </c>
      <c r="K36" s="77">
        <v>-2856</v>
      </c>
      <c r="L36" s="77">
        <f t="shared" si="9"/>
        <v>0</v>
      </c>
    </row>
    <row r="37" spans="1:12" x14ac:dyDescent="0.25">
      <c r="A37" s="82">
        <v>1</v>
      </c>
      <c r="B37" s="14" t="s">
        <v>433</v>
      </c>
      <c r="C37" s="14">
        <v>312</v>
      </c>
      <c r="D37" s="18" t="s">
        <v>212</v>
      </c>
      <c r="E37" s="1" t="s">
        <v>432</v>
      </c>
      <c r="F37" s="77">
        <v>762</v>
      </c>
      <c r="G37" s="77">
        <v>0</v>
      </c>
      <c r="H37" s="77">
        <f t="shared" si="7"/>
        <v>762</v>
      </c>
      <c r="I37" s="77">
        <v>0</v>
      </c>
      <c r="J37" s="169">
        <f t="shared" si="8"/>
        <v>762</v>
      </c>
      <c r="K37" s="77">
        <v>-762</v>
      </c>
      <c r="L37" s="77">
        <f t="shared" si="9"/>
        <v>0</v>
      </c>
    </row>
    <row r="38" spans="1:12" x14ac:dyDescent="0.25">
      <c r="A38" s="82">
        <v>1</v>
      </c>
      <c r="B38" s="14" t="s">
        <v>434</v>
      </c>
      <c r="C38" s="14">
        <v>312</v>
      </c>
      <c r="D38" s="18" t="s">
        <v>212</v>
      </c>
      <c r="E38" s="1" t="s">
        <v>432</v>
      </c>
      <c r="F38" s="77">
        <v>915</v>
      </c>
      <c r="G38" s="77">
        <v>0</v>
      </c>
      <c r="H38" s="77">
        <f t="shared" si="7"/>
        <v>915</v>
      </c>
      <c r="I38" s="77">
        <v>0</v>
      </c>
      <c r="J38" s="169">
        <f t="shared" si="8"/>
        <v>915</v>
      </c>
      <c r="K38" s="77">
        <v>-915</v>
      </c>
      <c r="L38" s="77">
        <f t="shared" si="9"/>
        <v>0</v>
      </c>
    </row>
    <row r="39" spans="1:12" x14ac:dyDescent="0.25">
      <c r="A39" s="82">
        <v>1</v>
      </c>
      <c r="B39" s="14" t="s">
        <v>475</v>
      </c>
      <c r="C39" s="14">
        <v>312</v>
      </c>
      <c r="D39" s="18" t="s">
        <v>212</v>
      </c>
      <c r="E39" s="1" t="s">
        <v>476</v>
      </c>
      <c r="F39" s="77">
        <v>4743</v>
      </c>
      <c r="G39" s="77">
        <v>0</v>
      </c>
      <c r="H39" s="77">
        <f t="shared" si="7"/>
        <v>4743</v>
      </c>
      <c r="I39" s="77">
        <v>0</v>
      </c>
      <c r="J39" s="169">
        <f t="shared" si="8"/>
        <v>4743</v>
      </c>
      <c r="K39" s="77">
        <v>-4743</v>
      </c>
      <c r="L39" s="77">
        <f t="shared" si="9"/>
        <v>0</v>
      </c>
    </row>
    <row r="40" spans="1:12" x14ac:dyDescent="0.25">
      <c r="A40" s="82">
        <v>1</v>
      </c>
      <c r="B40" s="14" t="s">
        <v>475</v>
      </c>
      <c r="C40" s="14">
        <v>312</v>
      </c>
      <c r="D40" s="18" t="s">
        <v>212</v>
      </c>
      <c r="E40" s="1" t="s">
        <v>477</v>
      </c>
      <c r="F40" s="77">
        <v>474</v>
      </c>
      <c r="G40" s="77">
        <v>0</v>
      </c>
      <c r="H40" s="77">
        <f t="shared" si="7"/>
        <v>474</v>
      </c>
      <c r="I40" s="77">
        <v>0</v>
      </c>
      <c r="J40" s="169">
        <f t="shared" si="8"/>
        <v>474</v>
      </c>
      <c r="K40" s="77">
        <v>-474</v>
      </c>
      <c r="L40" s="77">
        <f t="shared" si="9"/>
        <v>0</v>
      </c>
    </row>
    <row r="41" spans="1:12" x14ac:dyDescent="0.25">
      <c r="A41" s="82">
        <v>1</v>
      </c>
      <c r="B41" s="14" t="s">
        <v>527</v>
      </c>
      <c r="C41" s="14">
        <v>312</v>
      </c>
      <c r="D41" s="18" t="s">
        <v>201</v>
      </c>
      <c r="E41" s="1" t="s">
        <v>528</v>
      </c>
      <c r="F41" s="77">
        <v>0</v>
      </c>
      <c r="G41" s="77">
        <v>2000</v>
      </c>
      <c r="H41" s="77">
        <f t="shared" si="7"/>
        <v>2000</v>
      </c>
      <c r="I41" s="77">
        <v>0</v>
      </c>
      <c r="J41" s="77">
        <f t="shared" si="8"/>
        <v>2000</v>
      </c>
      <c r="K41" s="77">
        <v>0</v>
      </c>
      <c r="L41" s="77">
        <f t="shared" si="9"/>
        <v>2000</v>
      </c>
    </row>
    <row r="42" spans="1:12" x14ac:dyDescent="0.25">
      <c r="A42" s="82">
        <v>1</v>
      </c>
      <c r="B42" s="14" t="s">
        <v>570</v>
      </c>
      <c r="C42" s="14">
        <v>312</v>
      </c>
      <c r="D42" s="18" t="s">
        <v>201</v>
      </c>
      <c r="E42" s="1" t="s">
        <v>571</v>
      </c>
      <c r="F42" s="77">
        <v>0</v>
      </c>
      <c r="G42" s="77">
        <v>240</v>
      </c>
      <c r="H42" s="77">
        <f t="shared" si="7"/>
        <v>240</v>
      </c>
      <c r="I42" s="77">
        <v>0</v>
      </c>
      <c r="J42" s="77">
        <f t="shared" si="8"/>
        <v>240</v>
      </c>
      <c r="K42" s="77">
        <v>0</v>
      </c>
      <c r="L42" s="77">
        <f t="shared" si="9"/>
        <v>240</v>
      </c>
    </row>
    <row r="43" spans="1:12" x14ac:dyDescent="0.25">
      <c r="A43" s="82">
        <v>1</v>
      </c>
      <c r="B43" s="14" t="s">
        <v>435</v>
      </c>
      <c r="C43" s="14">
        <v>312</v>
      </c>
      <c r="D43" s="18" t="s">
        <v>212</v>
      </c>
      <c r="E43" s="1" t="s">
        <v>432</v>
      </c>
      <c r="F43" s="77">
        <v>6780</v>
      </c>
      <c r="G43" s="77">
        <v>0</v>
      </c>
      <c r="H43" s="77">
        <f t="shared" si="7"/>
        <v>6780</v>
      </c>
      <c r="I43" s="77">
        <v>0</v>
      </c>
      <c r="J43" s="169">
        <f t="shared" si="8"/>
        <v>6780</v>
      </c>
      <c r="K43" s="77">
        <v>0</v>
      </c>
      <c r="L43" s="77">
        <f t="shared" si="9"/>
        <v>6780</v>
      </c>
    </row>
    <row r="44" spans="1:12" x14ac:dyDescent="0.25">
      <c r="A44" s="82">
        <v>1</v>
      </c>
      <c r="B44" s="14" t="s">
        <v>436</v>
      </c>
      <c r="C44" s="14">
        <v>312</v>
      </c>
      <c r="D44" s="18" t="s">
        <v>212</v>
      </c>
      <c r="E44" s="1" t="s">
        <v>432</v>
      </c>
      <c r="F44" s="77">
        <v>1709</v>
      </c>
      <c r="G44" s="77">
        <v>0</v>
      </c>
      <c r="H44" s="77">
        <f t="shared" si="7"/>
        <v>1709</v>
      </c>
      <c r="I44" s="77">
        <v>0</v>
      </c>
      <c r="J44" s="169">
        <f t="shared" si="8"/>
        <v>1709</v>
      </c>
      <c r="K44" s="77">
        <v>0</v>
      </c>
      <c r="L44" s="77">
        <f t="shared" si="9"/>
        <v>1709</v>
      </c>
    </row>
    <row r="45" spans="1:12" x14ac:dyDescent="0.25">
      <c r="A45" s="82">
        <v>1</v>
      </c>
      <c r="B45" s="14" t="s">
        <v>437</v>
      </c>
      <c r="C45" s="14">
        <v>312</v>
      </c>
      <c r="D45" s="18" t="s">
        <v>212</v>
      </c>
      <c r="E45" s="1" t="s">
        <v>432</v>
      </c>
      <c r="F45" s="77">
        <v>240</v>
      </c>
      <c r="G45" s="77">
        <v>0</v>
      </c>
      <c r="H45" s="77">
        <f t="shared" si="7"/>
        <v>240</v>
      </c>
      <c r="I45" s="77">
        <v>0</v>
      </c>
      <c r="J45" s="169">
        <f t="shared" si="8"/>
        <v>240</v>
      </c>
      <c r="K45" s="77">
        <v>0</v>
      </c>
      <c r="L45" s="77">
        <f t="shared" si="9"/>
        <v>240</v>
      </c>
    </row>
    <row r="46" spans="1:12" x14ac:dyDescent="0.25">
      <c r="A46" s="82">
        <v>1</v>
      </c>
      <c r="B46" s="14" t="s">
        <v>368</v>
      </c>
      <c r="C46" s="14">
        <v>312</v>
      </c>
      <c r="D46" s="18" t="s">
        <v>200</v>
      </c>
      <c r="E46" s="1" t="s">
        <v>370</v>
      </c>
      <c r="F46" s="77">
        <v>0</v>
      </c>
      <c r="G46" s="77">
        <v>0</v>
      </c>
      <c r="H46" s="77">
        <f t="shared" si="7"/>
        <v>0</v>
      </c>
      <c r="I46" s="77">
        <v>0</v>
      </c>
      <c r="J46" s="77">
        <f t="shared" si="8"/>
        <v>0</v>
      </c>
      <c r="K46" s="77">
        <v>0</v>
      </c>
      <c r="L46" s="77">
        <f t="shared" si="9"/>
        <v>0</v>
      </c>
    </row>
    <row r="47" spans="1:12" x14ac:dyDescent="0.25">
      <c r="A47" s="19"/>
      <c r="B47" s="19"/>
      <c r="C47" s="19"/>
      <c r="D47" s="19"/>
      <c r="E47" s="20" t="s">
        <v>315</v>
      </c>
      <c r="F47" s="76">
        <f t="shared" ref="F47:L47" si="10">SUM(F29:F46)</f>
        <v>775352</v>
      </c>
      <c r="G47" s="76">
        <f t="shared" si="10"/>
        <v>3240</v>
      </c>
      <c r="H47" s="76">
        <f t="shared" si="10"/>
        <v>778592</v>
      </c>
      <c r="I47" s="76">
        <f t="shared" si="10"/>
        <v>187393</v>
      </c>
      <c r="J47" s="76">
        <f t="shared" si="10"/>
        <v>965985</v>
      </c>
      <c r="K47" s="76">
        <f t="shared" si="10"/>
        <v>2222</v>
      </c>
      <c r="L47" s="76">
        <f t="shared" si="10"/>
        <v>968207</v>
      </c>
    </row>
    <row r="48" spans="1:12" x14ac:dyDescent="0.25">
      <c r="A48" s="49">
        <v>1</v>
      </c>
      <c r="B48" s="14">
        <v>41</v>
      </c>
      <c r="C48" s="14">
        <v>111</v>
      </c>
      <c r="D48" s="18" t="s">
        <v>202</v>
      </c>
      <c r="E48" s="1" t="s">
        <v>240</v>
      </c>
      <c r="F48" s="119">
        <v>774746</v>
      </c>
      <c r="G48" s="77">
        <v>-9657</v>
      </c>
      <c r="H48" s="77">
        <f t="shared" ref="H48:H112" si="11">F48+G48</f>
        <v>765089</v>
      </c>
      <c r="I48" s="77">
        <v>0</v>
      </c>
      <c r="J48" s="77">
        <f t="shared" ref="J48:J112" si="12">H48+I48</f>
        <v>765089</v>
      </c>
      <c r="K48" s="77">
        <v>-22842</v>
      </c>
      <c r="L48" s="77">
        <f t="shared" ref="L48:L112" si="13">J48+K48</f>
        <v>742247</v>
      </c>
    </row>
    <row r="49" spans="1:12" x14ac:dyDescent="0.25">
      <c r="A49" s="49">
        <v>1</v>
      </c>
      <c r="B49" s="14">
        <v>41</v>
      </c>
      <c r="C49" s="14">
        <v>133</v>
      </c>
      <c r="D49" s="18" t="s">
        <v>200</v>
      </c>
      <c r="E49" s="1" t="s">
        <v>241</v>
      </c>
      <c r="F49" s="77">
        <v>1650</v>
      </c>
      <c r="G49" s="77">
        <v>0</v>
      </c>
      <c r="H49" s="77">
        <f t="shared" si="11"/>
        <v>1650</v>
      </c>
      <c r="I49" s="77">
        <v>0</v>
      </c>
      <c r="J49" s="77">
        <f t="shared" si="12"/>
        <v>1650</v>
      </c>
      <c r="K49" s="77">
        <v>0</v>
      </c>
      <c r="L49" s="77">
        <f t="shared" si="13"/>
        <v>1650</v>
      </c>
    </row>
    <row r="50" spans="1:12" x14ac:dyDescent="0.25">
      <c r="A50" s="49">
        <v>1</v>
      </c>
      <c r="B50" s="14">
        <v>41</v>
      </c>
      <c r="C50" s="14">
        <v>133</v>
      </c>
      <c r="D50" s="18" t="s">
        <v>210</v>
      </c>
      <c r="E50" s="1" t="s">
        <v>242</v>
      </c>
      <c r="F50" s="77">
        <v>0</v>
      </c>
      <c r="G50" s="77">
        <v>0</v>
      </c>
      <c r="H50" s="77">
        <f t="shared" si="11"/>
        <v>0</v>
      </c>
      <c r="I50" s="77">
        <v>0</v>
      </c>
      <c r="J50" s="77">
        <f t="shared" si="12"/>
        <v>0</v>
      </c>
      <c r="K50" s="77">
        <v>0</v>
      </c>
      <c r="L50" s="77">
        <f t="shared" si="13"/>
        <v>0</v>
      </c>
    </row>
    <row r="51" spans="1:12" x14ac:dyDescent="0.25">
      <c r="A51" s="49">
        <v>1</v>
      </c>
      <c r="B51" s="14">
        <v>41</v>
      </c>
      <c r="C51" s="14">
        <v>133</v>
      </c>
      <c r="D51" s="18" t="s">
        <v>212</v>
      </c>
      <c r="E51" s="1" t="s">
        <v>243</v>
      </c>
      <c r="F51" s="77">
        <v>50</v>
      </c>
      <c r="G51" s="77">
        <v>0</v>
      </c>
      <c r="H51" s="77">
        <f t="shared" si="11"/>
        <v>50</v>
      </c>
      <c r="I51" s="77">
        <v>0</v>
      </c>
      <c r="J51" s="77">
        <f t="shared" si="12"/>
        <v>50</v>
      </c>
      <c r="K51" s="77">
        <v>0</v>
      </c>
      <c r="L51" s="77">
        <f t="shared" si="13"/>
        <v>50</v>
      </c>
    </row>
    <row r="52" spans="1:12" x14ac:dyDescent="0.25">
      <c r="A52" s="49">
        <v>1</v>
      </c>
      <c r="B52" s="14">
        <v>41</v>
      </c>
      <c r="C52" s="14">
        <v>133</v>
      </c>
      <c r="D52" s="18" t="s">
        <v>207</v>
      </c>
      <c r="E52" s="1" t="s">
        <v>244</v>
      </c>
      <c r="F52" s="77">
        <v>37400</v>
      </c>
      <c r="G52" s="77">
        <v>0</v>
      </c>
      <c r="H52" s="77">
        <f t="shared" si="11"/>
        <v>37400</v>
      </c>
      <c r="I52" s="77">
        <v>0</v>
      </c>
      <c r="J52" s="77">
        <f t="shared" si="12"/>
        <v>37400</v>
      </c>
      <c r="K52" s="77">
        <v>0</v>
      </c>
      <c r="L52" s="77">
        <f t="shared" si="13"/>
        <v>37400</v>
      </c>
    </row>
    <row r="53" spans="1:12" x14ac:dyDescent="0.25">
      <c r="A53" s="49">
        <v>1</v>
      </c>
      <c r="B53" s="14">
        <v>41</v>
      </c>
      <c r="C53" s="14">
        <v>133</v>
      </c>
      <c r="D53" s="18" t="s">
        <v>213</v>
      </c>
      <c r="E53" s="1" t="s">
        <v>245</v>
      </c>
      <c r="F53" s="77">
        <v>45360</v>
      </c>
      <c r="G53" s="77">
        <v>0</v>
      </c>
      <c r="H53" s="77">
        <f t="shared" si="11"/>
        <v>45360</v>
      </c>
      <c r="I53" s="77">
        <v>0</v>
      </c>
      <c r="J53" s="77">
        <f t="shared" si="12"/>
        <v>45360</v>
      </c>
      <c r="K53" s="77">
        <v>0</v>
      </c>
      <c r="L53" s="77">
        <f t="shared" si="13"/>
        <v>45360</v>
      </c>
    </row>
    <row r="54" spans="1:12" x14ac:dyDescent="0.25">
      <c r="A54" s="49">
        <v>1</v>
      </c>
      <c r="B54" s="14">
        <v>41</v>
      </c>
      <c r="C54" s="14">
        <v>134</v>
      </c>
      <c r="D54" s="18" t="s">
        <v>200</v>
      </c>
      <c r="E54" s="1" t="s">
        <v>246</v>
      </c>
      <c r="F54" s="77">
        <v>4100</v>
      </c>
      <c r="G54" s="77">
        <v>0</v>
      </c>
      <c r="H54" s="77">
        <f t="shared" si="11"/>
        <v>4100</v>
      </c>
      <c r="I54" s="77">
        <v>0</v>
      </c>
      <c r="J54" s="77">
        <f t="shared" si="12"/>
        <v>4100</v>
      </c>
      <c r="K54" s="77">
        <v>-1171</v>
      </c>
      <c r="L54" s="77">
        <f t="shared" si="13"/>
        <v>2929</v>
      </c>
    </row>
    <row r="55" spans="1:12" x14ac:dyDescent="0.25">
      <c r="A55" s="49">
        <v>1</v>
      </c>
      <c r="B55" s="14">
        <v>41</v>
      </c>
      <c r="C55" s="14">
        <v>211</v>
      </c>
      <c r="D55" s="18" t="s">
        <v>202</v>
      </c>
      <c r="E55" s="1" t="s">
        <v>247</v>
      </c>
      <c r="F55" s="77">
        <v>0</v>
      </c>
      <c r="G55" s="77">
        <v>0</v>
      </c>
      <c r="H55" s="77">
        <f t="shared" si="11"/>
        <v>0</v>
      </c>
      <c r="I55" s="77">
        <v>0</v>
      </c>
      <c r="J55" s="77">
        <f t="shared" si="12"/>
        <v>0</v>
      </c>
      <c r="K55" s="77">
        <v>0</v>
      </c>
      <c r="L55" s="77">
        <f t="shared" si="13"/>
        <v>0</v>
      </c>
    </row>
    <row r="56" spans="1:12" x14ac:dyDescent="0.25">
      <c r="A56" s="49">
        <v>1</v>
      </c>
      <c r="B56" s="14">
        <v>41</v>
      </c>
      <c r="C56" s="14">
        <v>212</v>
      </c>
      <c r="D56" s="18" t="s">
        <v>201</v>
      </c>
      <c r="E56" s="1" t="s">
        <v>248</v>
      </c>
      <c r="F56" s="77">
        <v>0</v>
      </c>
      <c r="G56" s="77">
        <v>0</v>
      </c>
      <c r="H56" s="77">
        <f t="shared" si="11"/>
        <v>0</v>
      </c>
      <c r="I56" s="77">
        <v>0</v>
      </c>
      <c r="J56" s="77">
        <f t="shared" si="12"/>
        <v>0</v>
      </c>
      <c r="K56" s="77">
        <v>30</v>
      </c>
      <c r="L56" s="77">
        <f t="shared" si="13"/>
        <v>30</v>
      </c>
    </row>
    <row r="57" spans="1:12" x14ac:dyDescent="0.25">
      <c r="A57" s="49">
        <v>1</v>
      </c>
      <c r="B57" s="14">
        <v>41</v>
      </c>
      <c r="C57" s="14">
        <v>223</v>
      </c>
      <c r="D57" s="18" t="s">
        <v>200</v>
      </c>
      <c r="E57" s="1" t="s">
        <v>349</v>
      </c>
      <c r="F57" s="77">
        <v>0</v>
      </c>
      <c r="G57" s="77">
        <v>0</v>
      </c>
      <c r="H57" s="77">
        <f t="shared" si="11"/>
        <v>0</v>
      </c>
      <c r="I57" s="77">
        <v>0</v>
      </c>
      <c r="J57" s="77">
        <f t="shared" si="12"/>
        <v>0</v>
      </c>
      <c r="K57" s="77">
        <v>0</v>
      </c>
      <c r="L57" s="77">
        <f t="shared" si="13"/>
        <v>0</v>
      </c>
    </row>
    <row r="58" spans="1:12" x14ac:dyDescent="0.25">
      <c r="A58" s="49">
        <v>1</v>
      </c>
      <c r="B58" s="14">
        <v>41</v>
      </c>
      <c r="C58" s="14">
        <v>223</v>
      </c>
      <c r="D58" s="18" t="s">
        <v>202</v>
      </c>
      <c r="E58" s="1" t="s">
        <v>350</v>
      </c>
      <c r="F58" s="77">
        <v>2100</v>
      </c>
      <c r="G58" s="77">
        <v>0</v>
      </c>
      <c r="H58" s="77">
        <f t="shared" si="11"/>
        <v>2100</v>
      </c>
      <c r="I58" s="77">
        <v>0</v>
      </c>
      <c r="J58" s="169">
        <f t="shared" si="12"/>
        <v>2100</v>
      </c>
      <c r="K58" s="77">
        <v>-2100</v>
      </c>
      <c r="L58" s="77">
        <f t="shared" si="13"/>
        <v>0</v>
      </c>
    </row>
    <row r="59" spans="1:12" x14ac:dyDescent="0.25">
      <c r="A59" s="49">
        <v>1</v>
      </c>
      <c r="B59" s="14">
        <v>41</v>
      </c>
      <c r="C59" s="14">
        <v>229</v>
      </c>
      <c r="D59" s="18" t="s">
        <v>204</v>
      </c>
      <c r="E59" s="1" t="s">
        <v>249</v>
      </c>
      <c r="F59" s="77">
        <v>135</v>
      </c>
      <c r="G59" s="77">
        <v>0</v>
      </c>
      <c r="H59" s="77">
        <f t="shared" si="11"/>
        <v>135</v>
      </c>
      <c r="I59" s="77">
        <v>0</v>
      </c>
      <c r="J59" s="77">
        <f t="shared" si="12"/>
        <v>135</v>
      </c>
      <c r="K59" s="77">
        <v>0</v>
      </c>
      <c r="L59" s="77">
        <f t="shared" si="13"/>
        <v>135</v>
      </c>
    </row>
    <row r="60" spans="1:12" x14ac:dyDescent="0.25">
      <c r="A60" s="49">
        <v>1</v>
      </c>
      <c r="B60" s="14">
        <v>41</v>
      </c>
      <c r="C60" s="14">
        <v>243</v>
      </c>
      <c r="D60" s="18"/>
      <c r="E60" s="1" t="s">
        <v>250</v>
      </c>
      <c r="F60" s="77">
        <v>500</v>
      </c>
      <c r="G60" s="77">
        <v>0</v>
      </c>
      <c r="H60" s="77">
        <f t="shared" si="11"/>
        <v>500</v>
      </c>
      <c r="I60" s="77">
        <v>0</v>
      </c>
      <c r="J60" s="77">
        <f t="shared" si="12"/>
        <v>500</v>
      </c>
      <c r="K60" s="77">
        <v>1282</v>
      </c>
      <c r="L60" s="77">
        <f t="shared" si="13"/>
        <v>1782</v>
      </c>
    </row>
    <row r="61" spans="1:12" x14ac:dyDescent="0.25">
      <c r="A61" s="49">
        <v>1</v>
      </c>
      <c r="B61" s="14">
        <v>41</v>
      </c>
      <c r="C61" s="14">
        <v>292</v>
      </c>
      <c r="D61" s="18" t="s">
        <v>210</v>
      </c>
      <c r="E61" s="1" t="s">
        <v>251</v>
      </c>
      <c r="F61" s="77">
        <v>0</v>
      </c>
      <c r="G61" s="77">
        <v>386</v>
      </c>
      <c r="H61" s="77">
        <f t="shared" si="11"/>
        <v>386</v>
      </c>
      <c r="I61" s="77">
        <v>2052</v>
      </c>
      <c r="J61" s="77">
        <f t="shared" si="12"/>
        <v>2438</v>
      </c>
      <c r="K61" s="77">
        <v>1887</v>
      </c>
      <c r="L61" s="77">
        <f t="shared" si="13"/>
        <v>4325</v>
      </c>
    </row>
    <row r="62" spans="1:12" x14ac:dyDescent="0.25">
      <c r="A62" s="49">
        <v>1</v>
      </c>
      <c r="B62" s="14">
        <v>41</v>
      </c>
      <c r="C62" s="14">
        <v>292</v>
      </c>
      <c r="D62" s="18" t="s">
        <v>310</v>
      </c>
      <c r="E62" s="1" t="s">
        <v>461</v>
      </c>
      <c r="F62" s="77">
        <v>0</v>
      </c>
      <c r="G62" s="77">
        <v>0</v>
      </c>
      <c r="H62" s="77">
        <f t="shared" si="11"/>
        <v>0</v>
      </c>
      <c r="I62" s="77">
        <v>0</v>
      </c>
      <c r="J62" s="77">
        <f t="shared" si="12"/>
        <v>0</v>
      </c>
      <c r="K62" s="77">
        <v>0</v>
      </c>
      <c r="L62" s="77">
        <f t="shared" si="13"/>
        <v>0</v>
      </c>
    </row>
    <row r="63" spans="1:12" x14ac:dyDescent="0.25">
      <c r="A63" s="49">
        <v>1</v>
      </c>
      <c r="B63" s="14">
        <v>41</v>
      </c>
      <c r="C63" s="14">
        <v>292</v>
      </c>
      <c r="D63" s="18" t="s">
        <v>212</v>
      </c>
      <c r="E63" s="1" t="s">
        <v>252</v>
      </c>
      <c r="F63" s="77">
        <v>0</v>
      </c>
      <c r="G63" s="77">
        <v>0</v>
      </c>
      <c r="H63" s="77">
        <f t="shared" si="11"/>
        <v>0</v>
      </c>
      <c r="I63" s="77">
        <v>0</v>
      </c>
      <c r="J63" s="77">
        <f t="shared" si="12"/>
        <v>0</v>
      </c>
      <c r="K63" s="77">
        <v>0</v>
      </c>
      <c r="L63" s="77">
        <f t="shared" si="13"/>
        <v>0</v>
      </c>
    </row>
    <row r="64" spans="1:12" x14ac:dyDescent="0.25">
      <c r="A64" s="49">
        <v>1</v>
      </c>
      <c r="B64" s="14">
        <v>41</v>
      </c>
      <c r="C64" s="14">
        <v>292</v>
      </c>
      <c r="D64" s="18" t="s">
        <v>462</v>
      </c>
      <c r="E64" s="1" t="s">
        <v>572</v>
      </c>
      <c r="F64" s="77">
        <v>0</v>
      </c>
      <c r="G64" s="77">
        <v>0</v>
      </c>
      <c r="H64" s="77">
        <f t="shared" si="11"/>
        <v>0</v>
      </c>
      <c r="I64" s="77">
        <v>0</v>
      </c>
      <c r="J64" s="77">
        <f t="shared" si="12"/>
        <v>0</v>
      </c>
      <c r="K64" s="77">
        <v>0</v>
      </c>
      <c r="L64" s="77">
        <f t="shared" si="13"/>
        <v>0</v>
      </c>
    </row>
    <row r="65" spans="1:12" x14ac:dyDescent="0.25">
      <c r="A65" s="49">
        <v>1</v>
      </c>
      <c r="B65" s="14">
        <v>41</v>
      </c>
      <c r="C65" s="14">
        <v>292</v>
      </c>
      <c r="D65" s="18" t="s">
        <v>351</v>
      </c>
      <c r="E65" s="1" t="s">
        <v>438</v>
      </c>
      <c r="F65" s="77">
        <v>0</v>
      </c>
      <c r="G65" s="77">
        <v>0</v>
      </c>
      <c r="H65" s="77">
        <f t="shared" si="11"/>
        <v>0</v>
      </c>
      <c r="I65" s="77">
        <v>0</v>
      </c>
      <c r="J65" s="77">
        <f t="shared" si="12"/>
        <v>0</v>
      </c>
      <c r="K65" s="77">
        <v>0</v>
      </c>
      <c r="L65" s="77">
        <f t="shared" si="13"/>
        <v>0</v>
      </c>
    </row>
    <row r="66" spans="1:12" x14ac:dyDescent="0.25">
      <c r="A66" s="49">
        <v>1</v>
      </c>
      <c r="B66" s="14">
        <v>41</v>
      </c>
      <c r="C66" s="14">
        <v>292</v>
      </c>
      <c r="D66" s="18" t="s">
        <v>200</v>
      </c>
      <c r="E66" s="1" t="s">
        <v>568</v>
      </c>
      <c r="F66" s="77">
        <v>4000</v>
      </c>
      <c r="G66" s="77">
        <v>1000</v>
      </c>
      <c r="H66" s="77">
        <f t="shared" si="11"/>
        <v>5000</v>
      </c>
      <c r="I66" s="77">
        <v>0</v>
      </c>
      <c r="J66" s="169">
        <f t="shared" si="12"/>
        <v>5000</v>
      </c>
      <c r="K66" s="77">
        <v>-5000</v>
      </c>
      <c r="L66" s="77">
        <f t="shared" si="13"/>
        <v>0</v>
      </c>
    </row>
    <row r="67" spans="1:12" x14ac:dyDescent="0.25">
      <c r="A67" s="49">
        <v>1</v>
      </c>
      <c r="B67" s="14">
        <v>41</v>
      </c>
      <c r="C67" s="14">
        <v>292</v>
      </c>
      <c r="D67" s="18" t="s">
        <v>216</v>
      </c>
      <c r="E67" s="1" t="s">
        <v>253</v>
      </c>
      <c r="F67" s="77">
        <v>200</v>
      </c>
      <c r="G67" s="77">
        <v>0</v>
      </c>
      <c r="H67" s="77">
        <f t="shared" si="11"/>
        <v>200</v>
      </c>
      <c r="I67" s="77">
        <v>0</v>
      </c>
      <c r="J67" s="77">
        <f t="shared" si="12"/>
        <v>200</v>
      </c>
      <c r="K67" s="77">
        <v>0</v>
      </c>
      <c r="L67" s="77">
        <f t="shared" si="13"/>
        <v>200</v>
      </c>
    </row>
    <row r="68" spans="1:12" x14ac:dyDescent="0.25">
      <c r="A68" s="49">
        <v>1</v>
      </c>
      <c r="B68" s="14">
        <v>41</v>
      </c>
      <c r="C68" s="14">
        <v>312</v>
      </c>
      <c r="D68" s="18" t="s">
        <v>310</v>
      </c>
      <c r="E68" s="1" t="s">
        <v>254</v>
      </c>
      <c r="F68" s="77">
        <v>0</v>
      </c>
      <c r="G68" s="77">
        <v>0</v>
      </c>
      <c r="H68" s="77">
        <f t="shared" si="11"/>
        <v>0</v>
      </c>
      <c r="I68" s="77">
        <v>0</v>
      </c>
      <c r="J68" s="77">
        <f t="shared" si="12"/>
        <v>0</v>
      </c>
      <c r="K68" s="77">
        <v>0</v>
      </c>
      <c r="L68" s="77">
        <f t="shared" si="13"/>
        <v>0</v>
      </c>
    </row>
    <row r="69" spans="1:12" x14ac:dyDescent="0.25">
      <c r="A69" s="49">
        <v>1</v>
      </c>
      <c r="B69" s="14">
        <v>41</v>
      </c>
      <c r="C69" s="14">
        <v>121</v>
      </c>
      <c r="D69" s="18" t="s">
        <v>200</v>
      </c>
      <c r="E69" s="1" t="s">
        <v>255</v>
      </c>
      <c r="F69" s="77">
        <v>12000</v>
      </c>
      <c r="G69" s="77">
        <v>0</v>
      </c>
      <c r="H69" s="77">
        <f t="shared" si="11"/>
        <v>12000</v>
      </c>
      <c r="I69" s="77">
        <v>0</v>
      </c>
      <c r="J69" s="77">
        <f t="shared" si="12"/>
        <v>12000</v>
      </c>
      <c r="K69" s="77">
        <v>1586</v>
      </c>
      <c r="L69" s="77">
        <f t="shared" si="13"/>
        <v>13586</v>
      </c>
    </row>
    <row r="70" spans="1:12" x14ac:dyDescent="0.25">
      <c r="A70" s="49">
        <v>1</v>
      </c>
      <c r="B70" s="14">
        <v>41</v>
      </c>
      <c r="C70" s="14">
        <v>121</v>
      </c>
      <c r="D70" s="18" t="s">
        <v>200</v>
      </c>
      <c r="E70" s="1" t="s">
        <v>256</v>
      </c>
      <c r="F70" s="77">
        <v>13260</v>
      </c>
      <c r="G70" s="77">
        <v>0</v>
      </c>
      <c r="H70" s="77">
        <f t="shared" si="11"/>
        <v>13260</v>
      </c>
      <c r="I70" s="77">
        <v>0</v>
      </c>
      <c r="J70" s="77">
        <f t="shared" si="12"/>
        <v>13260</v>
      </c>
      <c r="K70" s="77">
        <v>0</v>
      </c>
      <c r="L70" s="77">
        <f t="shared" si="13"/>
        <v>13260</v>
      </c>
    </row>
    <row r="71" spans="1:12" ht="15.75" customHeight="1" x14ac:dyDescent="0.25">
      <c r="A71" s="49">
        <v>1</v>
      </c>
      <c r="B71" s="14">
        <v>41</v>
      </c>
      <c r="C71" s="14">
        <v>121</v>
      </c>
      <c r="D71" s="18" t="s">
        <v>202</v>
      </c>
      <c r="E71" s="1" t="s">
        <v>257</v>
      </c>
      <c r="F71" s="77">
        <v>130</v>
      </c>
      <c r="G71" s="77">
        <v>0</v>
      </c>
      <c r="H71" s="77">
        <f t="shared" si="11"/>
        <v>130</v>
      </c>
      <c r="I71" s="77">
        <v>0</v>
      </c>
      <c r="J71" s="77">
        <f t="shared" si="12"/>
        <v>130</v>
      </c>
      <c r="K71" s="77">
        <v>28</v>
      </c>
      <c r="L71" s="77">
        <f t="shared" si="13"/>
        <v>158</v>
      </c>
    </row>
    <row r="72" spans="1:12" x14ac:dyDescent="0.25">
      <c r="A72" s="49">
        <v>1</v>
      </c>
      <c r="B72" s="14">
        <v>41</v>
      </c>
      <c r="C72" s="14">
        <v>133</v>
      </c>
      <c r="D72" s="18" t="s">
        <v>207</v>
      </c>
      <c r="E72" s="1" t="s">
        <v>348</v>
      </c>
      <c r="F72" s="77">
        <v>600</v>
      </c>
      <c r="G72" s="77">
        <v>0</v>
      </c>
      <c r="H72" s="77">
        <f t="shared" si="11"/>
        <v>600</v>
      </c>
      <c r="I72" s="77">
        <v>0</v>
      </c>
      <c r="J72" s="77">
        <f t="shared" si="12"/>
        <v>600</v>
      </c>
      <c r="K72" s="77">
        <v>0</v>
      </c>
      <c r="L72" s="77">
        <f t="shared" si="13"/>
        <v>600</v>
      </c>
    </row>
    <row r="73" spans="1:12" x14ac:dyDescent="0.25">
      <c r="A73" s="49">
        <v>1</v>
      </c>
      <c r="B73" s="14">
        <v>41</v>
      </c>
      <c r="C73" s="14">
        <v>212</v>
      </c>
      <c r="D73" s="18" t="s">
        <v>202</v>
      </c>
      <c r="E73" s="1" t="s">
        <v>258</v>
      </c>
      <c r="F73" s="77">
        <v>1200</v>
      </c>
      <c r="G73" s="77">
        <v>0</v>
      </c>
      <c r="H73" s="77">
        <f t="shared" si="11"/>
        <v>1200</v>
      </c>
      <c r="I73" s="77">
        <v>0</v>
      </c>
      <c r="J73" s="77">
        <f t="shared" si="12"/>
        <v>1200</v>
      </c>
      <c r="K73" s="77"/>
      <c r="L73" s="77">
        <f t="shared" si="13"/>
        <v>1200</v>
      </c>
    </row>
    <row r="74" spans="1:12" x14ac:dyDescent="0.25">
      <c r="A74" s="49">
        <v>1</v>
      </c>
      <c r="B74" s="14">
        <v>41</v>
      </c>
      <c r="C74" s="14">
        <v>221</v>
      </c>
      <c r="D74" s="18" t="s">
        <v>201</v>
      </c>
      <c r="E74" s="1" t="s">
        <v>259</v>
      </c>
      <c r="F74" s="77">
        <v>3000</v>
      </c>
      <c r="G74" s="77">
        <v>0</v>
      </c>
      <c r="H74" s="77">
        <f t="shared" si="11"/>
        <v>3000</v>
      </c>
      <c r="I74" s="77">
        <v>9092</v>
      </c>
      <c r="J74" s="77">
        <f t="shared" si="12"/>
        <v>12092</v>
      </c>
      <c r="K74" s="77">
        <v>562</v>
      </c>
      <c r="L74" s="77">
        <f t="shared" si="13"/>
        <v>12654</v>
      </c>
    </row>
    <row r="75" spans="1:12" x14ac:dyDescent="0.25">
      <c r="A75" s="49">
        <v>1</v>
      </c>
      <c r="B75" s="14">
        <v>41</v>
      </c>
      <c r="C75" s="14">
        <v>221</v>
      </c>
      <c r="D75" s="18" t="s">
        <v>203</v>
      </c>
      <c r="E75" s="1" t="s">
        <v>259</v>
      </c>
      <c r="F75" s="77">
        <v>0</v>
      </c>
      <c r="G75" s="77">
        <v>0</v>
      </c>
      <c r="H75" s="77">
        <f t="shared" si="11"/>
        <v>0</v>
      </c>
      <c r="I75" s="77">
        <v>0</v>
      </c>
      <c r="J75" s="77">
        <f t="shared" si="12"/>
        <v>0</v>
      </c>
      <c r="K75" s="77">
        <v>0</v>
      </c>
      <c r="L75" s="77">
        <f t="shared" si="13"/>
        <v>0</v>
      </c>
    </row>
    <row r="76" spans="1:12" x14ac:dyDescent="0.25">
      <c r="A76" s="49">
        <v>1</v>
      </c>
      <c r="B76" s="14">
        <v>41</v>
      </c>
      <c r="C76" s="14">
        <v>223</v>
      </c>
      <c r="D76" s="18" t="s">
        <v>200</v>
      </c>
      <c r="E76" s="1" t="s">
        <v>260</v>
      </c>
      <c r="F76" s="77">
        <v>6000</v>
      </c>
      <c r="G76" s="77">
        <v>0</v>
      </c>
      <c r="H76" s="77">
        <f t="shared" si="11"/>
        <v>6000</v>
      </c>
      <c r="I76" s="77">
        <v>0</v>
      </c>
      <c r="J76" s="77">
        <f t="shared" si="12"/>
        <v>6000</v>
      </c>
      <c r="K76" s="77">
        <v>-3500</v>
      </c>
      <c r="L76" s="77">
        <f t="shared" si="13"/>
        <v>2500</v>
      </c>
    </row>
    <row r="77" spans="1:12" x14ac:dyDescent="0.25">
      <c r="A77" s="49">
        <v>1</v>
      </c>
      <c r="B77" s="14">
        <v>41</v>
      </c>
      <c r="C77" s="14">
        <v>223</v>
      </c>
      <c r="D77" s="18" t="s">
        <v>202</v>
      </c>
      <c r="E77" s="1" t="s">
        <v>261</v>
      </c>
      <c r="F77" s="77">
        <v>10000</v>
      </c>
      <c r="G77" s="77">
        <v>0</v>
      </c>
      <c r="H77" s="77">
        <f t="shared" si="11"/>
        <v>10000</v>
      </c>
      <c r="I77" s="77">
        <v>0</v>
      </c>
      <c r="J77" s="77">
        <f t="shared" si="12"/>
        <v>10000</v>
      </c>
      <c r="K77" s="77">
        <v>14000</v>
      </c>
      <c r="L77" s="77">
        <f t="shared" si="13"/>
        <v>24000</v>
      </c>
    </row>
    <row r="78" spans="1:12" x14ac:dyDescent="0.25">
      <c r="A78" s="49">
        <v>1</v>
      </c>
      <c r="B78" s="14">
        <v>41</v>
      </c>
      <c r="C78" s="14">
        <v>291</v>
      </c>
      <c r="D78" s="18" t="s">
        <v>200</v>
      </c>
      <c r="E78" s="1" t="s">
        <v>598</v>
      </c>
      <c r="F78" s="77">
        <v>0</v>
      </c>
      <c r="G78" s="77">
        <v>0</v>
      </c>
      <c r="H78" s="77">
        <f t="shared" ref="H78" si="14">F78+G78</f>
        <v>0</v>
      </c>
      <c r="I78" s="77">
        <v>0</v>
      </c>
      <c r="J78" s="77">
        <f t="shared" ref="J78" si="15">H78+I78</f>
        <v>0</v>
      </c>
      <c r="K78" s="77">
        <v>25020</v>
      </c>
      <c r="L78" s="77">
        <f t="shared" ref="L78" si="16">J78+K78</f>
        <v>25020</v>
      </c>
    </row>
    <row r="79" spans="1:12" x14ac:dyDescent="0.25">
      <c r="A79" s="49">
        <v>1</v>
      </c>
      <c r="B79" s="14">
        <v>41</v>
      </c>
      <c r="C79" s="14">
        <v>292</v>
      </c>
      <c r="D79" s="18" t="s">
        <v>216</v>
      </c>
      <c r="E79" s="1" t="s">
        <v>583</v>
      </c>
      <c r="F79" s="77">
        <v>0</v>
      </c>
      <c r="G79" s="77">
        <v>2420</v>
      </c>
      <c r="H79" s="77">
        <f t="shared" si="11"/>
        <v>2420</v>
      </c>
      <c r="I79" s="77">
        <v>0</v>
      </c>
      <c r="J79" s="77">
        <f t="shared" si="12"/>
        <v>2420</v>
      </c>
      <c r="K79" s="77">
        <v>0</v>
      </c>
      <c r="L79" s="77">
        <f t="shared" si="13"/>
        <v>2420</v>
      </c>
    </row>
    <row r="80" spans="1:12" x14ac:dyDescent="0.25">
      <c r="A80" s="49">
        <v>1</v>
      </c>
      <c r="B80" s="14">
        <v>41</v>
      </c>
      <c r="C80" s="14">
        <v>121</v>
      </c>
      <c r="D80" s="18" t="s">
        <v>200</v>
      </c>
      <c r="E80" s="1" t="s">
        <v>262</v>
      </c>
      <c r="F80" s="77">
        <v>50000</v>
      </c>
      <c r="G80" s="77">
        <v>0</v>
      </c>
      <c r="H80" s="77">
        <f t="shared" si="11"/>
        <v>50000</v>
      </c>
      <c r="I80" s="77">
        <v>13677</v>
      </c>
      <c r="J80" s="77">
        <f t="shared" si="12"/>
        <v>63677</v>
      </c>
      <c r="K80" s="77">
        <v>0</v>
      </c>
      <c r="L80" s="77">
        <f t="shared" si="13"/>
        <v>63677</v>
      </c>
    </row>
    <row r="81" spans="1:12" x14ac:dyDescent="0.25">
      <c r="A81" s="49">
        <v>1</v>
      </c>
      <c r="B81" s="14">
        <v>41</v>
      </c>
      <c r="C81" s="14">
        <v>121</v>
      </c>
      <c r="D81" s="18" t="s">
        <v>201</v>
      </c>
      <c r="E81" s="1" t="s">
        <v>263</v>
      </c>
      <c r="F81" s="77">
        <v>120000</v>
      </c>
      <c r="G81" s="77">
        <v>0</v>
      </c>
      <c r="H81" s="77">
        <f t="shared" si="11"/>
        <v>120000</v>
      </c>
      <c r="I81" s="77">
        <v>18011</v>
      </c>
      <c r="J81" s="77">
        <f t="shared" si="12"/>
        <v>138011</v>
      </c>
      <c r="K81" s="77">
        <v>0</v>
      </c>
      <c r="L81" s="77">
        <f t="shared" si="13"/>
        <v>138011</v>
      </c>
    </row>
    <row r="82" spans="1:12" x14ac:dyDescent="0.25">
      <c r="A82" s="49">
        <v>1</v>
      </c>
      <c r="B82" s="14">
        <v>41</v>
      </c>
      <c r="C82" s="14">
        <v>133</v>
      </c>
      <c r="D82" s="18" t="s">
        <v>207</v>
      </c>
      <c r="E82" s="1" t="s">
        <v>463</v>
      </c>
      <c r="F82" s="77">
        <v>0</v>
      </c>
      <c r="G82" s="77">
        <v>100</v>
      </c>
      <c r="H82" s="77">
        <f t="shared" si="11"/>
        <v>100</v>
      </c>
      <c r="I82" s="77">
        <v>500</v>
      </c>
      <c r="J82" s="77">
        <f t="shared" si="12"/>
        <v>600</v>
      </c>
      <c r="K82" s="77">
        <v>165</v>
      </c>
      <c r="L82" s="77">
        <f t="shared" si="13"/>
        <v>765</v>
      </c>
    </row>
    <row r="83" spans="1:12" x14ac:dyDescent="0.25">
      <c r="A83" s="49">
        <v>1</v>
      </c>
      <c r="B83" s="14">
        <v>41</v>
      </c>
      <c r="C83" s="14">
        <v>212</v>
      </c>
      <c r="D83" s="18" t="s">
        <v>202</v>
      </c>
      <c r="E83" s="1" t="s">
        <v>264</v>
      </c>
      <c r="F83" s="77">
        <v>1000</v>
      </c>
      <c r="G83" s="77">
        <v>0</v>
      </c>
      <c r="H83" s="77">
        <f t="shared" si="11"/>
        <v>1000</v>
      </c>
      <c r="I83" s="77">
        <v>0</v>
      </c>
      <c r="J83" s="77">
        <f t="shared" si="12"/>
        <v>1000</v>
      </c>
      <c r="K83" s="77">
        <v>0</v>
      </c>
      <c r="L83" s="77">
        <f t="shared" si="13"/>
        <v>1000</v>
      </c>
    </row>
    <row r="84" spans="1:12" x14ac:dyDescent="0.25">
      <c r="A84" s="49">
        <v>1</v>
      </c>
      <c r="B84" s="14">
        <v>41</v>
      </c>
      <c r="C84" s="14">
        <v>221</v>
      </c>
      <c r="D84" s="18" t="s">
        <v>203</v>
      </c>
      <c r="E84" s="1" t="s">
        <v>265</v>
      </c>
      <c r="F84" s="77">
        <v>300</v>
      </c>
      <c r="G84" s="77">
        <v>0</v>
      </c>
      <c r="H84" s="77">
        <f t="shared" si="11"/>
        <v>300</v>
      </c>
      <c r="I84" s="77">
        <v>0</v>
      </c>
      <c r="J84" s="77">
        <f t="shared" si="12"/>
        <v>300</v>
      </c>
      <c r="K84" s="77">
        <v>-200</v>
      </c>
      <c r="L84" s="77">
        <f t="shared" si="13"/>
        <v>100</v>
      </c>
    </row>
    <row r="85" spans="1:12" x14ac:dyDescent="0.25">
      <c r="A85" s="49">
        <v>1</v>
      </c>
      <c r="B85" s="14">
        <v>41</v>
      </c>
      <c r="C85" s="14">
        <v>223</v>
      </c>
      <c r="D85" s="18" t="s">
        <v>200</v>
      </c>
      <c r="E85" s="1" t="s">
        <v>266</v>
      </c>
      <c r="F85" s="77">
        <v>450</v>
      </c>
      <c r="G85" s="77">
        <v>0</v>
      </c>
      <c r="H85" s="77">
        <f t="shared" si="11"/>
        <v>450</v>
      </c>
      <c r="I85" s="77">
        <v>0</v>
      </c>
      <c r="J85" s="77">
        <f t="shared" si="12"/>
        <v>450</v>
      </c>
      <c r="K85" s="77">
        <v>0</v>
      </c>
      <c r="L85" s="77">
        <f t="shared" si="13"/>
        <v>450</v>
      </c>
    </row>
    <row r="86" spans="1:12" x14ac:dyDescent="0.25">
      <c r="A86" s="49">
        <v>1</v>
      </c>
      <c r="B86" s="14">
        <v>41</v>
      </c>
      <c r="C86" s="14">
        <v>121</v>
      </c>
      <c r="D86" s="18" t="s">
        <v>200</v>
      </c>
      <c r="E86" s="1" t="s">
        <v>267</v>
      </c>
      <c r="F86" s="120">
        <v>200</v>
      </c>
      <c r="G86" s="77">
        <v>0</v>
      </c>
      <c r="H86" s="77">
        <f t="shared" si="11"/>
        <v>200</v>
      </c>
      <c r="I86" s="77">
        <v>0</v>
      </c>
      <c r="J86" s="77">
        <f t="shared" si="12"/>
        <v>200</v>
      </c>
      <c r="K86" s="77">
        <v>0</v>
      </c>
      <c r="L86" s="77">
        <f t="shared" si="13"/>
        <v>200</v>
      </c>
    </row>
    <row r="87" spans="1:12" x14ac:dyDescent="0.25">
      <c r="A87" s="49">
        <v>1</v>
      </c>
      <c r="B87" s="14">
        <v>41</v>
      </c>
      <c r="C87" s="14">
        <v>212</v>
      </c>
      <c r="D87" s="18" t="s">
        <v>202</v>
      </c>
      <c r="E87" s="1" t="s">
        <v>268</v>
      </c>
      <c r="F87" s="77">
        <v>1100</v>
      </c>
      <c r="G87" s="77">
        <v>0</v>
      </c>
      <c r="H87" s="77">
        <f t="shared" si="11"/>
        <v>1100</v>
      </c>
      <c r="I87" s="77">
        <v>0</v>
      </c>
      <c r="J87" s="77">
        <f t="shared" si="12"/>
        <v>1100</v>
      </c>
      <c r="K87" s="77">
        <v>0</v>
      </c>
      <c r="L87" s="77">
        <f t="shared" si="13"/>
        <v>1100</v>
      </c>
    </row>
    <row r="88" spans="1:12" x14ac:dyDescent="0.25">
      <c r="A88" s="49">
        <v>1</v>
      </c>
      <c r="B88" s="14">
        <v>41</v>
      </c>
      <c r="C88" s="14">
        <v>223</v>
      </c>
      <c r="D88" s="18" t="s">
        <v>200</v>
      </c>
      <c r="E88" s="1" t="s">
        <v>269</v>
      </c>
      <c r="F88" s="77">
        <v>1000</v>
      </c>
      <c r="G88" s="77">
        <v>0</v>
      </c>
      <c r="H88" s="77">
        <f t="shared" si="11"/>
        <v>1000</v>
      </c>
      <c r="I88" s="77">
        <v>0</v>
      </c>
      <c r="J88" s="77">
        <f t="shared" si="12"/>
        <v>1000</v>
      </c>
      <c r="K88" s="77">
        <v>0</v>
      </c>
      <c r="L88" s="77">
        <f t="shared" si="13"/>
        <v>1000</v>
      </c>
    </row>
    <row r="89" spans="1:12" x14ac:dyDescent="0.25">
      <c r="A89" s="49">
        <v>1</v>
      </c>
      <c r="B89" s="14">
        <v>41</v>
      </c>
      <c r="C89" s="14">
        <v>212</v>
      </c>
      <c r="D89" s="18" t="s">
        <v>202</v>
      </c>
      <c r="E89" s="1" t="s">
        <v>270</v>
      </c>
      <c r="F89" s="77">
        <v>200</v>
      </c>
      <c r="G89" s="77">
        <v>0</v>
      </c>
      <c r="H89" s="77">
        <f t="shared" si="11"/>
        <v>200</v>
      </c>
      <c r="I89" s="77">
        <v>0</v>
      </c>
      <c r="J89" s="77">
        <f t="shared" si="12"/>
        <v>200</v>
      </c>
      <c r="K89" s="77">
        <v>0</v>
      </c>
      <c r="L89" s="77">
        <f t="shared" si="13"/>
        <v>200</v>
      </c>
    </row>
    <row r="90" spans="1:12" x14ac:dyDescent="0.25">
      <c r="A90" s="49">
        <v>1</v>
      </c>
      <c r="B90" s="14">
        <v>41</v>
      </c>
      <c r="C90" s="14">
        <v>223</v>
      </c>
      <c r="D90" s="18" t="s">
        <v>200</v>
      </c>
      <c r="E90" s="1" t="s">
        <v>271</v>
      </c>
      <c r="F90" s="77">
        <v>800</v>
      </c>
      <c r="G90" s="77">
        <v>0</v>
      </c>
      <c r="H90" s="77">
        <f t="shared" si="11"/>
        <v>800</v>
      </c>
      <c r="I90" s="77">
        <v>0</v>
      </c>
      <c r="J90" s="77">
        <f t="shared" si="12"/>
        <v>800</v>
      </c>
      <c r="K90" s="77">
        <v>0</v>
      </c>
      <c r="L90" s="77">
        <f t="shared" si="13"/>
        <v>800</v>
      </c>
    </row>
    <row r="91" spans="1:12" x14ac:dyDescent="0.25">
      <c r="A91" s="49">
        <v>1</v>
      </c>
      <c r="B91" s="14">
        <v>41</v>
      </c>
      <c r="C91" s="14">
        <v>212</v>
      </c>
      <c r="D91" s="18" t="s">
        <v>202</v>
      </c>
      <c r="E91" s="1" t="s">
        <v>272</v>
      </c>
      <c r="F91" s="77">
        <v>200</v>
      </c>
      <c r="G91" s="77">
        <v>0</v>
      </c>
      <c r="H91" s="77">
        <f t="shared" si="11"/>
        <v>200</v>
      </c>
      <c r="I91" s="77">
        <v>0</v>
      </c>
      <c r="J91" s="77">
        <f t="shared" si="12"/>
        <v>200</v>
      </c>
      <c r="K91" s="77">
        <v>-200</v>
      </c>
      <c r="L91" s="77">
        <f t="shared" si="13"/>
        <v>0</v>
      </c>
    </row>
    <row r="92" spans="1:12" x14ac:dyDescent="0.25">
      <c r="A92" s="49">
        <v>1</v>
      </c>
      <c r="B92" s="14">
        <v>41</v>
      </c>
      <c r="C92" s="14">
        <v>223</v>
      </c>
      <c r="D92" s="18" t="s">
        <v>200</v>
      </c>
      <c r="E92" s="1" t="s">
        <v>273</v>
      </c>
      <c r="F92" s="77">
        <v>100</v>
      </c>
      <c r="G92" s="77">
        <v>0</v>
      </c>
      <c r="H92" s="77">
        <f t="shared" si="11"/>
        <v>100</v>
      </c>
      <c r="I92" s="77">
        <v>0</v>
      </c>
      <c r="J92" s="77">
        <f t="shared" si="12"/>
        <v>100</v>
      </c>
      <c r="K92" s="77">
        <v>0</v>
      </c>
      <c r="L92" s="77">
        <f t="shared" si="13"/>
        <v>100</v>
      </c>
    </row>
    <row r="93" spans="1:12" x14ac:dyDescent="0.25">
      <c r="A93" s="49">
        <v>1</v>
      </c>
      <c r="B93" s="14">
        <v>41</v>
      </c>
      <c r="C93" s="14">
        <v>212</v>
      </c>
      <c r="D93" s="18" t="s">
        <v>202</v>
      </c>
      <c r="E93" s="1" t="s">
        <v>274</v>
      </c>
      <c r="F93" s="77">
        <v>2650</v>
      </c>
      <c r="G93" s="77">
        <v>0</v>
      </c>
      <c r="H93" s="77">
        <f t="shared" si="11"/>
        <v>2650</v>
      </c>
      <c r="I93" s="77">
        <v>0</v>
      </c>
      <c r="J93" s="77">
        <f t="shared" si="12"/>
        <v>2650</v>
      </c>
      <c r="K93" s="77">
        <v>0</v>
      </c>
      <c r="L93" s="77">
        <f t="shared" si="13"/>
        <v>2650</v>
      </c>
    </row>
    <row r="94" spans="1:12" x14ac:dyDescent="0.25">
      <c r="A94" s="49">
        <v>1</v>
      </c>
      <c r="B94" s="14">
        <v>41</v>
      </c>
      <c r="C94" s="14">
        <v>223</v>
      </c>
      <c r="D94" s="18" t="s">
        <v>200</v>
      </c>
      <c r="E94" s="1" t="s">
        <v>275</v>
      </c>
      <c r="F94" s="77">
        <v>2600</v>
      </c>
      <c r="G94" s="77">
        <v>0</v>
      </c>
      <c r="H94" s="77">
        <f t="shared" si="11"/>
        <v>2600</v>
      </c>
      <c r="I94" s="77">
        <v>0</v>
      </c>
      <c r="J94" s="77">
        <f t="shared" si="12"/>
        <v>2600</v>
      </c>
      <c r="K94" s="77">
        <v>-1800</v>
      </c>
      <c r="L94" s="77">
        <f t="shared" si="13"/>
        <v>800</v>
      </c>
    </row>
    <row r="95" spans="1:12" x14ac:dyDescent="0.25">
      <c r="A95" s="49">
        <v>1</v>
      </c>
      <c r="B95" s="14">
        <v>41</v>
      </c>
      <c r="C95" s="14">
        <v>212</v>
      </c>
      <c r="D95" s="18" t="s">
        <v>202</v>
      </c>
      <c r="E95" s="1" t="s">
        <v>276</v>
      </c>
      <c r="F95" s="77">
        <v>10370</v>
      </c>
      <c r="G95" s="77">
        <v>0</v>
      </c>
      <c r="H95" s="77">
        <f t="shared" si="11"/>
        <v>10370</v>
      </c>
      <c r="I95" s="77">
        <v>0</v>
      </c>
      <c r="J95" s="77">
        <f t="shared" si="12"/>
        <v>10370</v>
      </c>
      <c r="K95" s="77">
        <v>0</v>
      </c>
      <c r="L95" s="77">
        <f t="shared" si="13"/>
        <v>10370</v>
      </c>
    </row>
    <row r="96" spans="1:12" x14ac:dyDescent="0.25">
      <c r="A96" s="49">
        <v>1</v>
      </c>
      <c r="B96" s="14">
        <v>41</v>
      </c>
      <c r="C96" s="14">
        <v>2230</v>
      </c>
      <c r="D96" s="18" t="s">
        <v>200</v>
      </c>
      <c r="E96" s="1" t="s">
        <v>277</v>
      </c>
      <c r="F96" s="77">
        <v>100</v>
      </c>
      <c r="G96" s="77">
        <v>0</v>
      </c>
      <c r="H96" s="77">
        <f t="shared" si="11"/>
        <v>100</v>
      </c>
      <c r="I96" s="77">
        <v>0</v>
      </c>
      <c r="J96" s="77">
        <f t="shared" si="12"/>
        <v>100</v>
      </c>
      <c r="K96" s="77">
        <v>0</v>
      </c>
      <c r="L96" s="77">
        <f t="shared" si="13"/>
        <v>100</v>
      </c>
    </row>
    <row r="97" spans="1:12" x14ac:dyDescent="0.25">
      <c r="A97" s="49">
        <v>1</v>
      </c>
      <c r="B97" s="14">
        <v>41</v>
      </c>
      <c r="C97" s="14">
        <v>212</v>
      </c>
      <c r="D97" s="18" t="s">
        <v>202</v>
      </c>
      <c r="E97" s="1" t="s">
        <v>278</v>
      </c>
      <c r="F97" s="77">
        <v>10370</v>
      </c>
      <c r="G97" s="77">
        <v>0</v>
      </c>
      <c r="H97" s="77">
        <f t="shared" si="11"/>
        <v>10370</v>
      </c>
      <c r="I97" s="77">
        <v>0</v>
      </c>
      <c r="J97" s="77">
        <f t="shared" si="12"/>
        <v>10370</v>
      </c>
      <c r="K97" s="77">
        <v>0</v>
      </c>
      <c r="L97" s="77">
        <f t="shared" si="13"/>
        <v>10370</v>
      </c>
    </row>
    <row r="98" spans="1:12" x14ac:dyDescent="0.25">
      <c r="A98" s="49">
        <v>1</v>
      </c>
      <c r="B98" s="14">
        <v>41</v>
      </c>
      <c r="C98" s="14">
        <v>223</v>
      </c>
      <c r="D98" s="18" t="s">
        <v>200</v>
      </c>
      <c r="E98" s="1" t="s">
        <v>279</v>
      </c>
      <c r="F98" s="77">
        <v>1400</v>
      </c>
      <c r="G98" s="77">
        <v>0</v>
      </c>
      <c r="H98" s="77">
        <f t="shared" si="11"/>
        <v>1400</v>
      </c>
      <c r="I98" s="77">
        <v>0</v>
      </c>
      <c r="J98" s="77">
        <f t="shared" si="12"/>
        <v>1400</v>
      </c>
      <c r="K98" s="77">
        <v>-1000</v>
      </c>
      <c r="L98" s="77">
        <f t="shared" si="13"/>
        <v>400</v>
      </c>
    </row>
    <row r="99" spans="1:12" x14ac:dyDescent="0.25">
      <c r="A99" s="49">
        <v>1</v>
      </c>
      <c r="B99" s="14">
        <v>41</v>
      </c>
      <c r="C99" s="14">
        <v>212</v>
      </c>
      <c r="D99" s="18" t="s">
        <v>202</v>
      </c>
      <c r="E99" s="1" t="s">
        <v>280</v>
      </c>
      <c r="F99" s="77">
        <v>13640</v>
      </c>
      <c r="G99" s="77">
        <v>0</v>
      </c>
      <c r="H99" s="77">
        <f t="shared" si="11"/>
        <v>13640</v>
      </c>
      <c r="I99" s="77">
        <v>0</v>
      </c>
      <c r="J99" s="77">
        <f t="shared" si="12"/>
        <v>13640</v>
      </c>
      <c r="K99" s="77">
        <v>0</v>
      </c>
      <c r="L99" s="77">
        <f t="shared" si="13"/>
        <v>13640</v>
      </c>
    </row>
    <row r="100" spans="1:12" x14ac:dyDescent="0.25">
      <c r="A100" s="49">
        <v>1</v>
      </c>
      <c r="B100" s="14">
        <v>41</v>
      </c>
      <c r="C100" s="14">
        <v>223</v>
      </c>
      <c r="D100" s="18" t="s">
        <v>200</v>
      </c>
      <c r="E100" s="1" t="s">
        <v>281</v>
      </c>
      <c r="F100" s="77">
        <v>40</v>
      </c>
      <c r="G100" s="77">
        <v>0</v>
      </c>
      <c r="H100" s="77">
        <f t="shared" si="11"/>
        <v>40</v>
      </c>
      <c r="I100" s="77">
        <v>0</v>
      </c>
      <c r="J100" s="77">
        <f t="shared" si="12"/>
        <v>40</v>
      </c>
      <c r="K100" s="77">
        <v>30</v>
      </c>
      <c r="L100" s="77">
        <f t="shared" si="13"/>
        <v>70</v>
      </c>
    </row>
    <row r="101" spans="1:12" x14ac:dyDescent="0.25">
      <c r="A101" s="49">
        <v>1</v>
      </c>
      <c r="B101" s="14">
        <v>41</v>
      </c>
      <c r="C101" s="14">
        <v>212</v>
      </c>
      <c r="D101" s="18" t="s">
        <v>202</v>
      </c>
      <c r="E101" s="1" t="s">
        <v>282</v>
      </c>
      <c r="F101" s="77">
        <v>13670</v>
      </c>
      <c r="G101" s="77">
        <v>0</v>
      </c>
      <c r="H101" s="77">
        <f t="shared" si="11"/>
        <v>13670</v>
      </c>
      <c r="I101" s="77">
        <v>0</v>
      </c>
      <c r="J101" s="77">
        <f t="shared" si="12"/>
        <v>13670</v>
      </c>
      <c r="K101" s="77">
        <v>0</v>
      </c>
      <c r="L101" s="77">
        <f t="shared" si="13"/>
        <v>13670</v>
      </c>
    </row>
    <row r="102" spans="1:12" x14ac:dyDescent="0.25">
      <c r="A102" s="49">
        <v>1</v>
      </c>
      <c r="B102" s="14">
        <v>41</v>
      </c>
      <c r="C102" s="14">
        <v>223</v>
      </c>
      <c r="D102" s="18" t="s">
        <v>200</v>
      </c>
      <c r="E102" s="1" t="s">
        <v>283</v>
      </c>
      <c r="F102" s="77">
        <v>2200</v>
      </c>
      <c r="G102" s="77">
        <v>0</v>
      </c>
      <c r="H102" s="77">
        <f t="shared" si="11"/>
        <v>2200</v>
      </c>
      <c r="I102" s="77">
        <v>0</v>
      </c>
      <c r="J102" s="77">
        <f t="shared" si="12"/>
        <v>2200</v>
      </c>
      <c r="K102" s="77">
        <v>-1300</v>
      </c>
      <c r="L102" s="77">
        <f t="shared" si="13"/>
        <v>900</v>
      </c>
    </row>
    <row r="103" spans="1:12" x14ac:dyDescent="0.25">
      <c r="A103" s="49">
        <v>1</v>
      </c>
      <c r="B103" s="14">
        <v>41</v>
      </c>
      <c r="C103" s="14">
        <v>212</v>
      </c>
      <c r="D103" s="18" t="s">
        <v>202</v>
      </c>
      <c r="E103" s="1" t="s">
        <v>284</v>
      </c>
      <c r="F103" s="77">
        <v>10600</v>
      </c>
      <c r="G103" s="77">
        <v>0</v>
      </c>
      <c r="H103" s="77">
        <f t="shared" si="11"/>
        <v>10600</v>
      </c>
      <c r="I103" s="77">
        <v>0</v>
      </c>
      <c r="J103" s="77">
        <f t="shared" si="12"/>
        <v>10600</v>
      </c>
      <c r="K103" s="77">
        <v>0</v>
      </c>
      <c r="L103" s="77">
        <f t="shared" si="13"/>
        <v>10600</v>
      </c>
    </row>
    <row r="104" spans="1:12" x14ac:dyDescent="0.25">
      <c r="A104" s="49">
        <v>1</v>
      </c>
      <c r="B104" s="14">
        <v>41</v>
      </c>
      <c r="C104" s="14">
        <v>223</v>
      </c>
      <c r="D104" s="18" t="s">
        <v>200</v>
      </c>
      <c r="E104" s="1" t="s">
        <v>285</v>
      </c>
      <c r="F104" s="77">
        <v>500</v>
      </c>
      <c r="G104" s="77">
        <v>0</v>
      </c>
      <c r="H104" s="77">
        <f t="shared" si="11"/>
        <v>500</v>
      </c>
      <c r="I104" s="77">
        <v>0</v>
      </c>
      <c r="J104" s="77">
        <f t="shared" si="12"/>
        <v>500</v>
      </c>
      <c r="K104" s="77">
        <v>-200</v>
      </c>
      <c r="L104" s="77">
        <f t="shared" si="13"/>
        <v>300</v>
      </c>
    </row>
    <row r="105" spans="1:12" x14ac:dyDescent="0.25">
      <c r="A105" s="49">
        <v>1</v>
      </c>
      <c r="B105" s="14">
        <v>41</v>
      </c>
      <c r="C105" s="14">
        <v>212</v>
      </c>
      <c r="D105" s="18" t="s">
        <v>202</v>
      </c>
      <c r="E105" s="1" t="s">
        <v>286</v>
      </c>
      <c r="F105" s="77">
        <v>300</v>
      </c>
      <c r="G105" s="77">
        <v>0</v>
      </c>
      <c r="H105" s="77">
        <f t="shared" si="11"/>
        <v>300</v>
      </c>
      <c r="I105" s="77">
        <v>0</v>
      </c>
      <c r="J105" s="77">
        <f t="shared" si="12"/>
        <v>300</v>
      </c>
      <c r="K105" s="77">
        <v>0</v>
      </c>
      <c r="L105" s="77">
        <f t="shared" si="13"/>
        <v>300</v>
      </c>
    </row>
    <row r="106" spans="1:12" x14ac:dyDescent="0.25">
      <c r="A106" s="49">
        <v>1</v>
      </c>
      <c r="B106" s="14">
        <v>41</v>
      </c>
      <c r="C106" s="14">
        <v>223</v>
      </c>
      <c r="D106" s="18" t="s">
        <v>200</v>
      </c>
      <c r="E106" s="1" t="s">
        <v>287</v>
      </c>
      <c r="F106" s="77">
        <v>250</v>
      </c>
      <c r="G106" s="77">
        <v>0</v>
      </c>
      <c r="H106" s="77">
        <f t="shared" si="11"/>
        <v>250</v>
      </c>
      <c r="I106" s="77">
        <v>0</v>
      </c>
      <c r="J106" s="77">
        <f t="shared" si="12"/>
        <v>250</v>
      </c>
      <c r="K106" s="77">
        <v>0</v>
      </c>
      <c r="L106" s="77">
        <f t="shared" si="13"/>
        <v>250</v>
      </c>
    </row>
    <row r="107" spans="1:12" x14ac:dyDescent="0.25">
      <c r="A107" s="49">
        <v>1</v>
      </c>
      <c r="B107" s="14">
        <v>41</v>
      </c>
      <c r="C107" s="14">
        <v>212</v>
      </c>
      <c r="D107" s="18" t="s">
        <v>202</v>
      </c>
      <c r="E107" s="1" t="s">
        <v>288</v>
      </c>
      <c r="F107" s="77">
        <v>600</v>
      </c>
      <c r="G107" s="77">
        <v>0</v>
      </c>
      <c r="H107" s="77">
        <f t="shared" si="11"/>
        <v>600</v>
      </c>
      <c r="I107" s="77">
        <v>0</v>
      </c>
      <c r="J107" s="77">
        <f t="shared" si="12"/>
        <v>600</v>
      </c>
      <c r="K107" s="77">
        <v>0</v>
      </c>
      <c r="L107" s="77">
        <f t="shared" si="13"/>
        <v>600</v>
      </c>
    </row>
    <row r="108" spans="1:12" x14ac:dyDescent="0.25">
      <c r="A108" s="49">
        <v>1</v>
      </c>
      <c r="B108" s="14">
        <v>41</v>
      </c>
      <c r="C108" s="14">
        <v>223</v>
      </c>
      <c r="D108" s="18" t="s">
        <v>200</v>
      </c>
      <c r="E108" s="1" t="s">
        <v>289</v>
      </c>
      <c r="F108" s="77">
        <v>1600</v>
      </c>
      <c r="G108" s="77">
        <v>0</v>
      </c>
      <c r="H108" s="77">
        <f t="shared" si="11"/>
        <v>1600</v>
      </c>
      <c r="I108" s="77">
        <v>0</v>
      </c>
      <c r="J108" s="77">
        <f t="shared" si="12"/>
        <v>1600</v>
      </c>
      <c r="K108" s="77">
        <v>0</v>
      </c>
      <c r="L108" s="77">
        <f t="shared" si="13"/>
        <v>1600</v>
      </c>
    </row>
    <row r="109" spans="1:12" x14ac:dyDescent="0.25">
      <c r="A109" s="49">
        <v>1</v>
      </c>
      <c r="B109" s="14">
        <v>41</v>
      </c>
      <c r="C109" s="14">
        <v>212</v>
      </c>
      <c r="D109" s="18" t="s">
        <v>202</v>
      </c>
      <c r="E109" s="1" t="s">
        <v>290</v>
      </c>
      <c r="F109" s="77">
        <v>2100</v>
      </c>
      <c r="G109" s="77">
        <v>0</v>
      </c>
      <c r="H109" s="77">
        <f t="shared" si="11"/>
        <v>2100</v>
      </c>
      <c r="I109" s="77">
        <v>0</v>
      </c>
      <c r="J109" s="77">
        <f t="shared" si="12"/>
        <v>2100</v>
      </c>
      <c r="K109" s="77">
        <v>-1200</v>
      </c>
      <c r="L109" s="77">
        <f t="shared" si="13"/>
        <v>900</v>
      </c>
    </row>
    <row r="110" spans="1:12" x14ac:dyDescent="0.25">
      <c r="A110" s="49">
        <v>1</v>
      </c>
      <c r="B110" s="14">
        <v>41</v>
      </c>
      <c r="C110" s="14">
        <v>223</v>
      </c>
      <c r="D110" s="18" t="s">
        <v>200</v>
      </c>
      <c r="E110" s="1" t="s">
        <v>291</v>
      </c>
      <c r="F110" s="77">
        <v>320</v>
      </c>
      <c r="G110" s="77">
        <v>0</v>
      </c>
      <c r="H110" s="77">
        <f t="shared" si="11"/>
        <v>320</v>
      </c>
      <c r="I110" s="77">
        <v>0</v>
      </c>
      <c r="J110" s="77">
        <f t="shared" si="12"/>
        <v>320</v>
      </c>
      <c r="K110" s="77">
        <v>0</v>
      </c>
      <c r="L110" s="77">
        <f t="shared" si="13"/>
        <v>320</v>
      </c>
    </row>
    <row r="111" spans="1:12" x14ac:dyDescent="0.25">
      <c r="A111" s="49">
        <v>1</v>
      </c>
      <c r="B111" s="14">
        <v>41</v>
      </c>
      <c r="C111" s="14">
        <v>212</v>
      </c>
      <c r="D111" s="18" t="s">
        <v>202</v>
      </c>
      <c r="E111" s="1" t="s">
        <v>292</v>
      </c>
      <c r="F111" s="77">
        <v>3120</v>
      </c>
      <c r="G111" s="77">
        <v>0</v>
      </c>
      <c r="H111" s="77">
        <f t="shared" si="11"/>
        <v>3120</v>
      </c>
      <c r="I111" s="77">
        <v>0</v>
      </c>
      <c r="J111" s="77">
        <f t="shared" si="12"/>
        <v>3120</v>
      </c>
      <c r="K111" s="77">
        <v>0</v>
      </c>
      <c r="L111" s="77">
        <f t="shared" si="13"/>
        <v>3120</v>
      </c>
    </row>
    <row r="112" spans="1:12" x14ac:dyDescent="0.25">
      <c r="A112" s="49">
        <v>1</v>
      </c>
      <c r="B112" s="14">
        <v>41</v>
      </c>
      <c r="C112" s="14">
        <v>223</v>
      </c>
      <c r="D112" s="18" t="s">
        <v>200</v>
      </c>
      <c r="E112" s="1" t="s">
        <v>293</v>
      </c>
      <c r="F112" s="77">
        <v>2000</v>
      </c>
      <c r="G112" s="77">
        <v>0</v>
      </c>
      <c r="H112" s="77">
        <f t="shared" si="11"/>
        <v>2000</v>
      </c>
      <c r="I112" s="77">
        <v>0</v>
      </c>
      <c r="J112" s="77">
        <f t="shared" si="12"/>
        <v>2000</v>
      </c>
      <c r="K112" s="77">
        <v>0</v>
      </c>
      <c r="L112" s="77">
        <f t="shared" si="13"/>
        <v>2000</v>
      </c>
    </row>
    <row r="113" spans="1:12" x14ac:dyDescent="0.25">
      <c r="A113" s="49">
        <v>1</v>
      </c>
      <c r="B113" s="14">
        <v>41</v>
      </c>
      <c r="C113" s="14">
        <v>223</v>
      </c>
      <c r="D113" s="18" t="s">
        <v>200</v>
      </c>
      <c r="E113" s="1" t="s">
        <v>294</v>
      </c>
      <c r="F113" s="77">
        <v>100</v>
      </c>
      <c r="G113" s="77">
        <v>0</v>
      </c>
      <c r="H113" s="77">
        <f t="shared" ref="H113:H162" si="17">F113+G113</f>
        <v>100</v>
      </c>
      <c r="I113" s="77">
        <v>0</v>
      </c>
      <c r="J113" s="77">
        <f t="shared" ref="J113:J129" si="18">H113+I113</f>
        <v>100</v>
      </c>
      <c r="K113" s="77">
        <v>0</v>
      </c>
      <c r="L113" s="77">
        <f t="shared" ref="L113:L129" si="19">J113+K113</f>
        <v>100</v>
      </c>
    </row>
    <row r="114" spans="1:12" x14ac:dyDescent="0.25">
      <c r="A114" s="49">
        <v>1</v>
      </c>
      <c r="B114" s="14">
        <v>41</v>
      </c>
      <c r="C114" s="14">
        <v>212</v>
      </c>
      <c r="D114" s="18" t="s">
        <v>202</v>
      </c>
      <c r="E114" s="1" t="s">
        <v>410</v>
      </c>
      <c r="F114" s="77">
        <v>1950</v>
      </c>
      <c r="G114" s="77">
        <v>0</v>
      </c>
      <c r="H114" s="77">
        <f t="shared" si="17"/>
        <v>1950</v>
      </c>
      <c r="I114" s="77">
        <v>0</v>
      </c>
      <c r="J114" s="77">
        <f t="shared" si="18"/>
        <v>1950</v>
      </c>
      <c r="K114" s="77">
        <v>2121</v>
      </c>
      <c r="L114" s="77">
        <f t="shared" si="19"/>
        <v>4071</v>
      </c>
    </row>
    <row r="115" spans="1:12" x14ac:dyDescent="0.25">
      <c r="A115" s="49">
        <v>1</v>
      </c>
      <c r="B115" s="14">
        <v>41</v>
      </c>
      <c r="C115" s="14">
        <v>223</v>
      </c>
      <c r="D115" s="18" t="s">
        <v>200</v>
      </c>
      <c r="E115" s="1" t="s">
        <v>295</v>
      </c>
      <c r="F115" s="77">
        <v>1600</v>
      </c>
      <c r="G115" s="77">
        <v>0</v>
      </c>
      <c r="H115" s="77">
        <f t="shared" si="17"/>
        <v>1600</v>
      </c>
      <c r="I115" s="77">
        <v>0</v>
      </c>
      <c r="J115" s="77">
        <f t="shared" si="18"/>
        <v>1600</v>
      </c>
      <c r="K115" s="77">
        <v>0</v>
      </c>
      <c r="L115" s="77">
        <f t="shared" si="19"/>
        <v>1600</v>
      </c>
    </row>
    <row r="116" spans="1:12" x14ac:dyDescent="0.25">
      <c r="A116" s="49">
        <v>1</v>
      </c>
      <c r="B116" s="14">
        <v>41</v>
      </c>
      <c r="C116" s="14">
        <v>223</v>
      </c>
      <c r="D116" s="18" t="s">
        <v>200</v>
      </c>
      <c r="E116" s="1" t="s">
        <v>296</v>
      </c>
      <c r="F116" s="77">
        <v>2000</v>
      </c>
      <c r="G116" s="77">
        <v>0</v>
      </c>
      <c r="H116" s="77">
        <f t="shared" si="17"/>
        <v>2000</v>
      </c>
      <c r="I116" s="77">
        <v>0</v>
      </c>
      <c r="J116" s="77">
        <f t="shared" si="18"/>
        <v>2000</v>
      </c>
      <c r="K116" s="77">
        <v>0</v>
      </c>
      <c r="L116" s="77">
        <f t="shared" si="19"/>
        <v>2000</v>
      </c>
    </row>
    <row r="117" spans="1:12" x14ac:dyDescent="0.25">
      <c r="A117" s="49">
        <v>1</v>
      </c>
      <c r="B117" s="14">
        <v>41</v>
      </c>
      <c r="C117" s="14">
        <v>223</v>
      </c>
      <c r="D117" s="18" t="s">
        <v>200</v>
      </c>
      <c r="E117" s="1" t="s">
        <v>297</v>
      </c>
      <c r="F117" s="77">
        <v>100</v>
      </c>
      <c r="G117" s="77">
        <v>0</v>
      </c>
      <c r="H117" s="77">
        <f t="shared" si="17"/>
        <v>100</v>
      </c>
      <c r="I117" s="77">
        <v>0</v>
      </c>
      <c r="J117" s="77">
        <f t="shared" si="18"/>
        <v>100</v>
      </c>
      <c r="K117" s="77">
        <v>0</v>
      </c>
      <c r="L117" s="77">
        <f t="shared" si="19"/>
        <v>100</v>
      </c>
    </row>
    <row r="118" spans="1:12" x14ac:dyDescent="0.25">
      <c r="A118" s="49">
        <v>1</v>
      </c>
      <c r="B118" s="14">
        <v>41</v>
      </c>
      <c r="C118" s="14">
        <v>223</v>
      </c>
      <c r="D118" s="18" t="s">
        <v>200</v>
      </c>
      <c r="E118" s="1" t="s">
        <v>298</v>
      </c>
      <c r="F118" s="77">
        <v>100</v>
      </c>
      <c r="G118" s="77">
        <v>0</v>
      </c>
      <c r="H118" s="77">
        <f t="shared" si="17"/>
        <v>100</v>
      </c>
      <c r="I118" s="77">
        <v>0</v>
      </c>
      <c r="J118" s="77">
        <f t="shared" si="18"/>
        <v>100</v>
      </c>
      <c r="K118" s="77">
        <v>0</v>
      </c>
      <c r="L118" s="77">
        <f t="shared" si="19"/>
        <v>100</v>
      </c>
    </row>
    <row r="119" spans="1:12" x14ac:dyDescent="0.25">
      <c r="A119" s="49">
        <v>1</v>
      </c>
      <c r="B119" s="14">
        <v>41</v>
      </c>
      <c r="C119" s="14">
        <v>223</v>
      </c>
      <c r="D119" s="18" t="s">
        <v>200</v>
      </c>
      <c r="E119" s="1" t="s">
        <v>299</v>
      </c>
      <c r="F119" s="77">
        <v>2110</v>
      </c>
      <c r="G119" s="77">
        <v>0</v>
      </c>
      <c r="H119" s="77">
        <f t="shared" si="17"/>
        <v>2110</v>
      </c>
      <c r="I119" s="77">
        <v>0</v>
      </c>
      <c r="J119" s="77">
        <f t="shared" si="18"/>
        <v>2110</v>
      </c>
      <c r="K119" s="77">
        <v>0</v>
      </c>
      <c r="L119" s="77">
        <f t="shared" si="19"/>
        <v>2110</v>
      </c>
    </row>
    <row r="120" spans="1:12" x14ac:dyDescent="0.25">
      <c r="A120" s="49">
        <v>1</v>
      </c>
      <c r="B120" s="14">
        <v>41</v>
      </c>
      <c r="C120" s="14">
        <v>223</v>
      </c>
      <c r="D120" s="18" t="s">
        <v>200</v>
      </c>
      <c r="E120" s="1" t="s">
        <v>300</v>
      </c>
      <c r="F120" s="77">
        <v>80</v>
      </c>
      <c r="G120" s="77">
        <v>0</v>
      </c>
      <c r="H120" s="77">
        <f t="shared" si="17"/>
        <v>80</v>
      </c>
      <c r="I120" s="77">
        <v>0</v>
      </c>
      <c r="J120" s="77">
        <f t="shared" si="18"/>
        <v>80</v>
      </c>
      <c r="K120" s="77">
        <v>0</v>
      </c>
      <c r="L120" s="77">
        <f t="shared" si="19"/>
        <v>80</v>
      </c>
    </row>
    <row r="121" spans="1:12" x14ac:dyDescent="0.25">
      <c r="A121" s="49">
        <v>1</v>
      </c>
      <c r="B121" s="14">
        <v>41</v>
      </c>
      <c r="C121" s="14">
        <v>223</v>
      </c>
      <c r="D121" s="18" t="s">
        <v>200</v>
      </c>
      <c r="E121" s="1" t="s">
        <v>412</v>
      </c>
      <c r="F121" s="77">
        <v>150</v>
      </c>
      <c r="G121" s="77">
        <v>0</v>
      </c>
      <c r="H121" s="77">
        <f t="shared" si="17"/>
        <v>150</v>
      </c>
      <c r="I121" s="77">
        <v>0</v>
      </c>
      <c r="J121" s="77">
        <f t="shared" si="18"/>
        <v>150</v>
      </c>
      <c r="K121" s="77">
        <v>0</v>
      </c>
      <c r="L121" s="77">
        <f t="shared" si="19"/>
        <v>150</v>
      </c>
    </row>
    <row r="122" spans="1:12" x14ac:dyDescent="0.25">
      <c r="A122" s="49">
        <v>1</v>
      </c>
      <c r="B122" s="14">
        <v>41</v>
      </c>
      <c r="C122" s="14">
        <v>223</v>
      </c>
      <c r="D122" s="18" t="s">
        <v>200</v>
      </c>
      <c r="E122" s="1" t="s">
        <v>423</v>
      </c>
      <c r="F122" s="77">
        <v>70</v>
      </c>
      <c r="G122" s="77">
        <v>0</v>
      </c>
      <c r="H122" s="77">
        <f t="shared" si="17"/>
        <v>70</v>
      </c>
      <c r="I122" s="77">
        <v>0</v>
      </c>
      <c r="J122" s="77">
        <f t="shared" si="18"/>
        <v>70</v>
      </c>
      <c r="K122" s="77">
        <v>0</v>
      </c>
      <c r="L122" s="77">
        <f t="shared" si="19"/>
        <v>70</v>
      </c>
    </row>
    <row r="123" spans="1:12" x14ac:dyDescent="0.25">
      <c r="A123" s="49">
        <v>1</v>
      </c>
      <c r="B123" s="14">
        <v>41</v>
      </c>
      <c r="C123" s="14">
        <v>223</v>
      </c>
      <c r="D123" s="18" t="s">
        <v>200</v>
      </c>
      <c r="E123" s="1" t="s">
        <v>424</v>
      </c>
      <c r="F123" s="77">
        <v>70</v>
      </c>
      <c r="G123" s="77">
        <v>0</v>
      </c>
      <c r="H123" s="77">
        <f t="shared" si="17"/>
        <v>70</v>
      </c>
      <c r="I123" s="77">
        <v>0</v>
      </c>
      <c r="J123" s="77">
        <f t="shared" si="18"/>
        <v>70</v>
      </c>
      <c r="K123" s="77">
        <v>0</v>
      </c>
      <c r="L123" s="77">
        <f t="shared" si="19"/>
        <v>70</v>
      </c>
    </row>
    <row r="124" spans="1:12" x14ac:dyDescent="0.25">
      <c r="A124" s="116">
        <v>1</v>
      </c>
      <c r="B124" s="117">
        <v>41</v>
      </c>
      <c r="C124" s="117">
        <v>223</v>
      </c>
      <c r="D124" s="118" t="s">
        <v>200</v>
      </c>
      <c r="E124" s="1" t="s">
        <v>460</v>
      </c>
      <c r="F124" s="77">
        <v>0</v>
      </c>
      <c r="G124" s="77">
        <v>0</v>
      </c>
      <c r="H124" s="77">
        <f t="shared" si="17"/>
        <v>0</v>
      </c>
      <c r="I124" s="77">
        <v>0</v>
      </c>
      <c r="J124" s="77">
        <f t="shared" si="18"/>
        <v>0</v>
      </c>
      <c r="K124" s="77">
        <v>0</v>
      </c>
      <c r="L124" s="77">
        <f t="shared" si="19"/>
        <v>0</v>
      </c>
    </row>
    <row r="125" spans="1:12" x14ac:dyDescent="0.25">
      <c r="A125" s="49">
        <v>1</v>
      </c>
      <c r="B125" s="14">
        <v>41</v>
      </c>
      <c r="C125" s="14">
        <v>223</v>
      </c>
      <c r="D125" s="18" t="s">
        <v>200</v>
      </c>
      <c r="E125" s="1" t="s">
        <v>301</v>
      </c>
      <c r="F125" s="77">
        <v>250</v>
      </c>
      <c r="G125" s="77">
        <v>0</v>
      </c>
      <c r="H125" s="77">
        <f t="shared" si="17"/>
        <v>250</v>
      </c>
      <c r="I125" s="77">
        <v>0</v>
      </c>
      <c r="J125" s="77">
        <f t="shared" si="18"/>
        <v>250</v>
      </c>
      <c r="K125" s="77">
        <v>0</v>
      </c>
      <c r="L125" s="77">
        <f t="shared" si="19"/>
        <v>250</v>
      </c>
    </row>
    <row r="126" spans="1:12" x14ac:dyDescent="0.25">
      <c r="A126" s="49">
        <v>1</v>
      </c>
      <c r="B126" s="14">
        <v>41</v>
      </c>
      <c r="C126" s="14">
        <v>223</v>
      </c>
      <c r="D126" s="18" t="s">
        <v>200</v>
      </c>
      <c r="E126" s="1" t="s">
        <v>302</v>
      </c>
      <c r="F126" s="77">
        <v>1500</v>
      </c>
      <c r="G126" s="77">
        <v>0</v>
      </c>
      <c r="H126" s="77">
        <f t="shared" si="17"/>
        <v>1500</v>
      </c>
      <c r="I126" s="77">
        <v>0</v>
      </c>
      <c r="J126" s="77">
        <f t="shared" si="18"/>
        <v>1500</v>
      </c>
      <c r="K126" s="77">
        <v>0</v>
      </c>
      <c r="L126" s="77">
        <f t="shared" si="19"/>
        <v>1500</v>
      </c>
    </row>
    <row r="127" spans="1:12" x14ac:dyDescent="0.25">
      <c r="A127" s="49">
        <v>1</v>
      </c>
      <c r="B127" s="14">
        <v>41</v>
      </c>
      <c r="C127" s="14">
        <v>223</v>
      </c>
      <c r="D127" s="18" t="s">
        <v>200</v>
      </c>
      <c r="E127" s="1" t="s">
        <v>303</v>
      </c>
      <c r="F127" s="77">
        <v>1000</v>
      </c>
      <c r="G127" s="77">
        <v>0</v>
      </c>
      <c r="H127" s="77">
        <f t="shared" si="17"/>
        <v>1000</v>
      </c>
      <c r="I127" s="77">
        <v>0</v>
      </c>
      <c r="J127" s="77">
        <f t="shared" si="18"/>
        <v>1000</v>
      </c>
      <c r="K127" s="77">
        <v>200</v>
      </c>
      <c r="L127" s="77">
        <f t="shared" si="19"/>
        <v>1200</v>
      </c>
    </row>
    <row r="128" spans="1:12" x14ac:dyDescent="0.25">
      <c r="A128" s="49">
        <v>1</v>
      </c>
      <c r="B128" s="14">
        <v>41</v>
      </c>
      <c r="C128" s="14">
        <v>223</v>
      </c>
      <c r="D128" s="18" t="s">
        <v>200</v>
      </c>
      <c r="E128" s="1" t="s">
        <v>304</v>
      </c>
      <c r="F128" s="77">
        <v>100</v>
      </c>
      <c r="G128" s="77">
        <v>0</v>
      </c>
      <c r="H128" s="77">
        <f t="shared" si="17"/>
        <v>100</v>
      </c>
      <c r="I128" s="77">
        <v>0</v>
      </c>
      <c r="J128" s="77">
        <f t="shared" si="18"/>
        <v>100</v>
      </c>
      <c r="K128" s="77">
        <v>20</v>
      </c>
      <c r="L128" s="77">
        <f t="shared" si="19"/>
        <v>120</v>
      </c>
    </row>
    <row r="129" spans="1:12" x14ac:dyDescent="0.25">
      <c r="A129" s="49">
        <v>1</v>
      </c>
      <c r="B129" s="14">
        <v>41</v>
      </c>
      <c r="C129" s="14">
        <v>223</v>
      </c>
      <c r="D129" s="18" t="s">
        <v>200</v>
      </c>
      <c r="E129" s="1" t="s">
        <v>352</v>
      </c>
      <c r="F129" s="77">
        <v>150</v>
      </c>
      <c r="G129" s="77">
        <v>0</v>
      </c>
      <c r="H129" s="77">
        <f t="shared" si="17"/>
        <v>150</v>
      </c>
      <c r="I129" s="77">
        <v>0</v>
      </c>
      <c r="J129" s="77">
        <f t="shared" si="18"/>
        <v>150</v>
      </c>
      <c r="K129" s="77">
        <v>0</v>
      </c>
      <c r="L129" s="77">
        <f t="shared" si="19"/>
        <v>150</v>
      </c>
    </row>
    <row r="130" spans="1:12" x14ac:dyDescent="0.25">
      <c r="A130" s="50"/>
      <c r="B130" s="22"/>
      <c r="C130" s="22"/>
      <c r="D130" s="21"/>
      <c r="E130" s="2"/>
      <c r="F130" s="75">
        <f t="shared" ref="F130:L130" si="20">SUM(F48:F129)</f>
        <v>1181541</v>
      </c>
      <c r="G130" s="75">
        <f t="shared" si="20"/>
        <v>-5751</v>
      </c>
      <c r="H130" s="75">
        <f t="shared" si="20"/>
        <v>1175790</v>
      </c>
      <c r="I130" s="75">
        <f t="shared" si="20"/>
        <v>43332</v>
      </c>
      <c r="J130" s="75">
        <f t="shared" si="20"/>
        <v>1219122</v>
      </c>
      <c r="K130" s="75">
        <f t="shared" si="20"/>
        <v>6418</v>
      </c>
      <c r="L130" s="75">
        <f t="shared" si="20"/>
        <v>1225540</v>
      </c>
    </row>
    <row r="131" spans="1:12" x14ac:dyDescent="0.25">
      <c r="A131" s="49">
        <v>1</v>
      </c>
      <c r="B131" s="14">
        <v>45</v>
      </c>
      <c r="C131" s="14">
        <v>312</v>
      </c>
      <c r="D131" s="18" t="s">
        <v>200</v>
      </c>
      <c r="E131" s="1" t="s">
        <v>413</v>
      </c>
      <c r="F131" s="77">
        <v>0</v>
      </c>
      <c r="G131" s="77">
        <v>0</v>
      </c>
      <c r="H131" s="77">
        <f t="shared" si="17"/>
        <v>0</v>
      </c>
      <c r="I131" s="77">
        <v>0</v>
      </c>
      <c r="J131" s="77">
        <f t="shared" ref="J131:J140" si="21">H131+I131</f>
        <v>0</v>
      </c>
      <c r="K131" s="77">
        <v>0</v>
      </c>
      <c r="L131" s="77">
        <f t="shared" ref="L131:L140" si="22">J131+K131</f>
        <v>0</v>
      </c>
    </row>
    <row r="132" spans="1:12" x14ac:dyDescent="0.25">
      <c r="A132" s="49">
        <v>1</v>
      </c>
      <c r="B132" s="14">
        <v>71</v>
      </c>
      <c r="C132" s="14">
        <v>133</v>
      </c>
      <c r="D132" s="18" t="s">
        <v>214</v>
      </c>
      <c r="E132" s="1" t="s">
        <v>502</v>
      </c>
      <c r="F132" s="77">
        <v>0</v>
      </c>
      <c r="G132" s="77">
        <v>3000</v>
      </c>
      <c r="H132" s="77">
        <f t="shared" si="17"/>
        <v>3000</v>
      </c>
      <c r="I132" s="77">
        <v>500</v>
      </c>
      <c r="J132" s="77">
        <f t="shared" si="21"/>
        <v>3500</v>
      </c>
      <c r="K132" s="77">
        <v>0</v>
      </c>
      <c r="L132" s="77">
        <f t="shared" si="22"/>
        <v>3500</v>
      </c>
    </row>
    <row r="133" spans="1:12" x14ac:dyDescent="0.25">
      <c r="A133" s="49">
        <v>1</v>
      </c>
      <c r="B133" s="14">
        <v>71</v>
      </c>
      <c r="C133" s="14">
        <v>311</v>
      </c>
      <c r="D133" s="18" t="s">
        <v>310</v>
      </c>
      <c r="E133" s="1" t="s">
        <v>478</v>
      </c>
      <c r="F133" s="77">
        <v>0</v>
      </c>
      <c r="G133" s="77">
        <v>0</v>
      </c>
      <c r="H133" s="77">
        <f t="shared" si="17"/>
        <v>0</v>
      </c>
      <c r="I133" s="77">
        <v>0</v>
      </c>
      <c r="J133" s="77">
        <f t="shared" si="21"/>
        <v>0</v>
      </c>
      <c r="K133" s="77">
        <v>0</v>
      </c>
      <c r="L133" s="77">
        <f t="shared" si="22"/>
        <v>0</v>
      </c>
    </row>
    <row r="134" spans="1:12" x14ac:dyDescent="0.25">
      <c r="A134" s="49">
        <v>1</v>
      </c>
      <c r="B134" s="14">
        <v>71</v>
      </c>
      <c r="C134" s="14">
        <v>312</v>
      </c>
      <c r="D134" s="18" t="s">
        <v>310</v>
      </c>
      <c r="E134" s="1" t="s">
        <v>561</v>
      </c>
      <c r="F134" s="1">
        <v>500</v>
      </c>
      <c r="G134" s="77">
        <v>0</v>
      </c>
      <c r="H134" s="77">
        <f t="shared" si="17"/>
        <v>500</v>
      </c>
      <c r="I134" s="77">
        <v>2500</v>
      </c>
      <c r="J134" s="77">
        <f t="shared" si="21"/>
        <v>3000</v>
      </c>
      <c r="K134" s="77">
        <v>-3000</v>
      </c>
      <c r="L134" s="77">
        <f t="shared" si="22"/>
        <v>0</v>
      </c>
    </row>
    <row r="135" spans="1:12" x14ac:dyDescent="0.25">
      <c r="A135" s="49">
        <v>1</v>
      </c>
      <c r="B135" s="14">
        <v>71</v>
      </c>
      <c r="C135" s="14">
        <v>312</v>
      </c>
      <c r="D135" s="18" t="s">
        <v>310</v>
      </c>
      <c r="E135" s="1" t="s">
        <v>534</v>
      </c>
      <c r="F135" s="77">
        <v>0</v>
      </c>
      <c r="G135" s="77">
        <v>0</v>
      </c>
      <c r="H135" s="77">
        <f t="shared" si="17"/>
        <v>0</v>
      </c>
      <c r="I135" s="77">
        <v>0</v>
      </c>
      <c r="J135" s="77">
        <f>H135+I135</f>
        <v>0</v>
      </c>
      <c r="K135" s="77">
        <v>3000</v>
      </c>
      <c r="L135" s="77">
        <f t="shared" si="22"/>
        <v>3000</v>
      </c>
    </row>
    <row r="136" spans="1:12" x14ac:dyDescent="0.25">
      <c r="A136" s="49">
        <v>1</v>
      </c>
      <c r="B136" s="14">
        <v>71</v>
      </c>
      <c r="C136" s="14">
        <v>312</v>
      </c>
      <c r="D136" s="18" t="s">
        <v>200</v>
      </c>
      <c r="E136" s="1" t="s">
        <v>305</v>
      </c>
      <c r="F136" s="77">
        <v>2000</v>
      </c>
      <c r="G136" s="77">
        <v>0</v>
      </c>
      <c r="H136" s="77">
        <f t="shared" si="17"/>
        <v>2000</v>
      </c>
      <c r="I136" s="77">
        <v>-2000</v>
      </c>
      <c r="J136" s="77">
        <f t="shared" si="21"/>
        <v>0</v>
      </c>
      <c r="K136" s="77">
        <v>0</v>
      </c>
      <c r="L136" s="77">
        <f t="shared" si="22"/>
        <v>0</v>
      </c>
    </row>
    <row r="137" spans="1:12" x14ac:dyDescent="0.25">
      <c r="A137" s="49">
        <v>1</v>
      </c>
      <c r="B137" s="14">
        <v>71</v>
      </c>
      <c r="C137" s="14">
        <v>312</v>
      </c>
      <c r="D137" s="18" t="s">
        <v>200</v>
      </c>
      <c r="E137" s="1" t="s">
        <v>579</v>
      </c>
      <c r="F137" s="77">
        <v>4000</v>
      </c>
      <c r="G137" s="77">
        <v>-1400</v>
      </c>
      <c r="H137" s="77">
        <f t="shared" si="17"/>
        <v>2600</v>
      </c>
      <c r="I137" s="77">
        <v>0</v>
      </c>
      <c r="J137" s="77">
        <f t="shared" si="21"/>
        <v>2600</v>
      </c>
      <c r="K137" s="77">
        <v>0</v>
      </c>
      <c r="L137" s="77">
        <f t="shared" si="22"/>
        <v>2600</v>
      </c>
    </row>
    <row r="138" spans="1:12" x14ac:dyDescent="0.25">
      <c r="A138" s="49">
        <v>1</v>
      </c>
      <c r="B138" s="14">
        <v>71</v>
      </c>
      <c r="C138" s="14">
        <v>312</v>
      </c>
      <c r="D138" s="18" t="s">
        <v>200</v>
      </c>
      <c r="E138" s="1" t="s">
        <v>578</v>
      </c>
      <c r="F138" s="77">
        <v>0</v>
      </c>
      <c r="G138" s="77">
        <v>6000</v>
      </c>
      <c r="H138" s="77">
        <f t="shared" si="17"/>
        <v>6000</v>
      </c>
      <c r="I138" s="77">
        <v>0</v>
      </c>
      <c r="J138" s="77">
        <f t="shared" si="21"/>
        <v>6000</v>
      </c>
      <c r="K138" s="77">
        <v>0</v>
      </c>
      <c r="L138" s="77">
        <f t="shared" si="22"/>
        <v>6000</v>
      </c>
    </row>
    <row r="139" spans="1:12" x14ac:dyDescent="0.25">
      <c r="A139" s="49">
        <v>1</v>
      </c>
      <c r="B139" s="14">
        <v>71</v>
      </c>
      <c r="C139" s="14">
        <v>322</v>
      </c>
      <c r="D139" s="18" t="s">
        <v>310</v>
      </c>
      <c r="E139" s="1" t="s">
        <v>420</v>
      </c>
      <c r="F139" s="77">
        <v>1000</v>
      </c>
      <c r="G139" s="77">
        <v>0</v>
      </c>
      <c r="H139" s="77">
        <f t="shared" si="17"/>
        <v>1000</v>
      </c>
      <c r="I139" s="77">
        <v>-1000</v>
      </c>
      <c r="J139" s="77">
        <f t="shared" si="21"/>
        <v>0</v>
      </c>
      <c r="K139" s="77">
        <v>0</v>
      </c>
      <c r="L139" s="77">
        <f t="shared" si="22"/>
        <v>0</v>
      </c>
    </row>
    <row r="140" spans="1:12" x14ac:dyDescent="0.25">
      <c r="A140" s="49">
        <v>1</v>
      </c>
      <c r="B140" s="14" t="s">
        <v>535</v>
      </c>
      <c r="C140" s="14">
        <v>223</v>
      </c>
      <c r="D140" s="18" t="s">
        <v>202</v>
      </c>
      <c r="E140" s="1" t="s">
        <v>536</v>
      </c>
      <c r="F140" s="77">
        <v>0</v>
      </c>
      <c r="G140" s="77">
        <v>0</v>
      </c>
      <c r="H140" s="77">
        <f t="shared" si="17"/>
        <v>0</v>
      </c>
      <c r="I140" s="77">
        <v>0</v>
      </c>
      <c r="J140" s="77">
        <f t="shared" si="21"/>
        <v>0</v>
      </c>
      <c r="K140" s="77">
        <v>0</v>
      </c>
      <c r="L140" s="77">
        <f t="shared" si="22"/>
        <v>0</v>
      </c>
    </row>
    <row r="141" spans="1:12" x14ac:dyDescent="0.25">
      <c r="A141" s="50"/>
      <c r="B141" s="22"/>
      <c r="C141" s="22"/>
      <c r="D141" s="21"/>
      <c r="E141" s="2" t="s">
        <v>311</v>
      </c>
      <c r="F141" s="75">
        <f t="shared" ref="F141" si="23">SUM(F131:F140)</f>
        <v>7500</v>
      </c>
      <c r="G141" s="75">
        <f t="shared" ref="G141" si="24">SUM(G131:G140)</f>
        <v>7600</v>
      </c>
      <c r="H141" s="75">
        <f t="shared" ref="H141" si="25">SUM(H131:H140)</f>
        <v>15100</v>
      </c>
      <c r="I141" s="75">
        <f t="shared" ref="I141" si="26">SUM(I131:I140)</f>
        <v>0</v>
      </c>
      <c r="J141" s="75">
        <f t="shared" ref="J141" si="27">SUM(J131:J140)</f>
        <v>15100</v>
      </c>
      <c r="K141" s="75">
        <f t="shared" ref="K141" si="28">SUM(K131:K140)</f>
        <v>0</v>
      </c>
      <c r="L141" s="75">
        <f t="shared" ref="L141" si="29">SUM(L131:L140)</f>
        <v>15100</v>
      </c>
    </row>
    <row r="142" spans="1:12" x14ac:dyDescent="0.25">
      <c r="A142" s="49">
        <v>2</v>
      </c>
      <c r="B142" s="14">
        <v>111</v>
      </c>
      <c r="C142" s="14">
        <v>322</v>
      </c>
      <c r="D142" s="18" t="s">
        <v>200</v>
      </c>
      <c r="E142" s="1" t="s">
        <v>569</v>
      </c>
      <c r="F142" s="77">
        <v>0</v>
      </c>
      <c r="G142" s="77">
        <v>0</v>
      </c>
      <c r="H142" s="77">
        <f t="shared" si="17"/>
        <v>0</v>
      </c>
      <c r="I142" s="77">
        <v>0</v>
      </c>
      <c r="J142" s="77">
        <f t="shared" ref="J142:J155" si="30">H142+I142</f>
        <v>0</v>
      </c>
      <c r="K142" s="77">
        <v>0</v>
      </c>
      <c r="L142" s="77">
        <f t="shared" ref="L142:L155" si="31">J142+K142</f>
        <v>0</v>
      </c>
    </row>
    <row r="143" spans="1:12" x14ac:dyDescent="0.25">
      <c r="A143" s="49">
        <v>2</v>
      </c>
      <c r="B143" s="14">
        <v>111</v>
      </c>
      <c r="C143" s="14">
        <v>322</v>
      </c>
      <c r="D143" s="18" t="s">
        <v>200</v>
      </c>
      <c r="E143" s="1" t="s">
        <v>489</v>
      </c>
      <c r="F143" s="77">
        <v>0</v>
      </c>
      <c r="G143" s="77">
        <v>0</v>
      </c>
      <c r="H143" s="77">
        <f t="shared" si="17"/>
        <v>0</v>
      </c>
      <c r="I143" s="77">
        <v>0</v>
      </c>
      <c r="J143" s="77">
        <f t="shared" si="30"/>
        <v>0</v>
      </c>
      <c r="K143" s="77">
        <v>0</v>
      </c>
      <c r="L143" s="77">
        <f t="shared" si="31"/>
        <v>0</v>
      </c>
    </row>
    <row r="144" spans="1:12" x14ac:dyDescent="0.25">
      <c r="A144" s="49">
        <v>2</v>
      </c>
      <c r="B144" s="14" t="s">
        <v>367</v>
      </c>
      <c r="C144" s="14">
        <v>322</v>
      </c>
      <c r="D144" s="18" t="s">
        <v>200</v>
      </c>
      <c r="E144" s="1" t="s">
        <v>529</v>
      </c>
      <c r="F144" s="77">
        <v>0</v>
      </c>
      <c r="G144" s="77">
        <v>0</v>
      </c>
      <c r="H144" s="77">
        <f t="shared" si="17"/>
        <v>0</v>
      </c>
      <c r="I144" s="77">
        <v>0</v>
      </c>
      <c r="J144" s="77">
        <f t="shared" si="30"/>
        <v>0</v>
      </c>
      <c r="K144" s="77">
        <v>0</v>
      </c>
      <c r="L144" s="77">
        <f t="shared" si="31"/>
        <v>0</v>
      </c>
    </row>
    <row r="145" spans="1:12" x14ac:dyDescent="0.25">
      <c r="A145" s="49">
        <v>2</v>
      </c>
      <c r="B145" s="14" t="s">
        <v>368</v>
      </c>
      <c r="C145" s="14">
        <v>322</v>
      </c>
      <c r="D145" s="18" t="s">
        <v>200</v>
      </c>
      <c r="E145" s="1" t="s">
        <v>490</v>
      </c>
      <c r="F145" s="77">
        <v>0</v>
      </c>
      <c r="G145" s="77">
        <v>0</v>
      </c>
      <c r="H145" s="77">
        <f t="shared" si="17"/>
        <v>0</v>
      </c>
      <c r="I145" s="77">
        <v>0</v>
      </c>
      <c r="J145" s="77">
        <f t="shared" si="30"/>
        <v>0</v>
      </c>
      <c r="K145" s="77">
        <v>0</v>
      </c>
      <c r="L145" s="77">
        <f t="shared" si="31"/>
        <v>0</v>
      </c>
    </row>
    <row r="146" spans="1:12" x14ac:dyDescent="0.25">
      <c r="A146" s="49">
        <v>2</v>
      </c>
      <c r="B146" s="14">
        <v>71</v>
      </c>
      <c r="C146" s="14">
        <v>322</v>
      </c>
      <c r="D146" s="18" t="s">
        <v>210</v>
      </c>
      <c r="E146" s="1" t="s">
        <v>505</v>
      </c>
      <c r="F146" s="77">
        <v>0</v>
      </c>
      <c r="G146" s="77">
        <v>92500</v>
      </c>
      <c r="H146" s="77">
        <f t="shared" si="17"/>
        <v>92500</v>
      </c>
      <c r="I146" s="77">
        <v>0</v>
      </c>
      <c r="J146" s="77">
        <f t="shared" si="30"/>
        <v>92500</v>
      </c>
      <c r="K146" s="77">
        <v>0</v>
      </c>
      <c r="L146" s="77">
        <f t="shared" si="31"/>
        <v>92500</v>
      </c>
    </row>
    <row r="147" spans="1:12" x14ac:dyDescent="0.25">
      <c r="A147" s="49">
        <v>2</v>
      </c>
      <c r="B147" s="14">
        <v>111</v>
      </c>
      <c r="C147" s="14">
        <v>322</v>
      </c>
      <c r="D147" s="18" t="s">
        <v>200</v>
      </c>
      <c r="E147" s="1" t="s">
        <v>504</v>
      </c>
      <c r="F147" s="77">
        <v>0</v>
      </c>
      <c r="G147" s="77">
        <v>0</v>
      </c>
      <c r="H147" s="77">
        <f t="shared" si="17"/>
        <v>0</v>
      </c>
      <c r="I147" s="77">
        <v>0</v>
      </c>
      <c r="J147" s="77">
        <f t="shared" si="30"/>
        <v>0</v>
      </c>
      <c r="K147" s="77">
        <v>0</v>
      </c>
      <c r="L147" s="77">
        <f t="shared" si="31"/>
        <v>0</v>
      </c>
    </row>
    <row r="148" spans="1:12" x14ac:dyDescent="0.25">
      <c r="A148" s="49">
        <v>2</v>
      </c>
      <c r="B148" s="14">
        <v>111</v>
      </c>
      <c r="C148" s="14">
        <v>322</v>
      </c>
      <c r="D148" s="18" t="s">
        <v>200</v>
      </c>
      <c r="E148" s="1" t="s">
        <v>530</v>
      </c>
      <c r="F148" s="77">
        <v>0</v>
      </c>
      <c r="G148" s="77">
        <v>0</v>
      </c>
      <c r="H148" s="77">
        <f t="shared" si="17"/>
        <v>0</v>
      </c>
      <c r="I148" s="77">
        <v>0</v>
      </c>
      <c r="J148" s="77">
        <f t="shared" si="30"/>
        <v>0</v>
      </c>
      <c r="K148" s="77">
        <v>0</v>
      </c>
      <c r="L148" s="77">
        <f t="shared" si="31"/>
        <v>0</v>
      </c>
    </row>
    <row r="149" spans="1:12" x14ac:dyDescent="0.25">
      <c r="A149" s="49">
        <v>2</v>
      </c>
      <c r="B149" s="14">
        <v>111</v>
      </c>
      <c r="C149" s="14">
        <v>322</v>
      </c>
      <c r="D149" s="18" t="s">
        <v>200</v>
      </c>
      <c r="E149" s="1" t="s">
        <v>599</v>
      </c>
      <c r="F149" s="77">
        <v>0</v>
      </c>
      <c r="G149" s="77">
        <v>0</v>
      </c>
      <c r="H149" s="77">
        <f t="shared" si="17"/>
        <v>0</v>
      </c>
      <c r="I149" s="77">
        <v>0</v>
      </c>
      <c r="J149" s="77">
        <f t="shared" si="30"/>
        <v>0</v>
      </c>
      <c r="K149" s="77">
        <v>9750</v>
      </c>
      <c r="L149" s="77">
        <f t="shared" si="31"/>
        <v>9750</v>
      </c>
    </row>
    <row r="150" spans="1:12" x14ac:dyDescent="0.25">
      <c r="A150" s="49">
        <v>2</v>
      </c>
      <c r="B150" s="14">
        <v>71</v>
      </c>
      <c r="C150" s="14">
        <v>322</v>
      </c>
      <c r="D150" s="18" t="s">
        <v>210</v>
      </c>
      <c r="E150" s="1" t="s">
        <v>497</v>
      </c>
      <c r="F150" s="77">
        <v>0</v>
      </c>
      <c r="G150" s="77">
        <v>0</v>
      </c>
      <c r="H150" s="77">
        <f t="shared" si="17"/>
        <v>0</v>
      </c>
      <c r="I150" s="77">
        <v>0</v>
      </c>
      <c r="J150" s="77">
        <f t="shared" si="30"/>
        <v>0</v>
      </c>
      <c r="K150" s="77">
        <v>0</v>
      </c>
      <c r="L150" s="77">
        <f t="shared" si="31"/>
        <v>0</v>
      </c>
    </row>
    <row r="151" spans="1:12" x14ac:dyDescent="0.25">
      <c r="A151" s="49">
        <v>2</v>
      </c>
      <c r="B151" s="14">
        <v>71</v>
      </c>
      <c r="C151" s="14">
        <v>322</v>
      </c>
      <c r="D151" s="18" t="s">
        <v>442</v>
      </c>
      <c r="E151" s="1" t="s">
        <v>498</v>
      </c>
      <c r="F151" s="77">
        <v>0</v>
      </c>
      <c r="G151" s="77">
        <v>0</v>
      </c>
      <c r="H151" s="77">
        <f t="shared" si="17"/>
        <v>0</v>
      </c>
      <c r="I151" s="77">
        <v>0</v>
      </c>
      <c r="J151" s="77">
        <f t="shared" si="30"/>
        <v>0</v>
      </c>
      <c r="K151" s="77">
        <v>0</v>
      </c>
      <c r="L151" s="77">
        <f t="shared" si="31"/>
        <v>0</v>
      </c>
    </row>
    <row r="152" spans="1:12" x14ac:dyDescent="0.25">
      <c r="A152" s="49">
        <v>2</v>
      </c>
      <c r="B152" s="14">
        <v>111</v>
      </c>
      <c r="C152" s="14">
        <v>322</v>
      </c>
      <c r="D152" s="18" t="s">
        <v>200</v>
      </c>
      <c r="E152" s="1" t="s">
        <v>473</v>
      </c>
      <c r="F152" s="77">
        <v>0</v>
      </c>
      <c r="G152" s="77">
        <v>0</v>
      </c>
      <c r="H152" s="77">
        <f t="shared" si="17"/>
        <v>0</v>
      </c>
      <c r="I152" s="77">
        <v>0</v>
      </c>
      <c r="J152" s="77">
        <f t="shared" si="30"/>
        <v>0</v>
      </c>
      <c r="K152" s="77">
        <v>0</v>
      </c>
      <c r="L152" s="77">
        <f t="shared" si="31"/>
        <v>0</v>
      </c>
    </row>
    <row r="153" spans="1:12" x14ac:dyDescent="0.25">
      <c r="A153" s="49">
        <v>2</v>
      </c>
      <c r="B153" s="14" t="s">
        <v>537</v>
      </c>
      <c r="C153" s="14">
        <v>322</v>
      </c>
      <c r="D153" s="18" t="s">
        <v>200</v>
      </c>
      <c r="E153" s="1" t="s">
        <v>538</v>
      </c>
      <c r="F153" s="77">
        <v>0</v>
      </c>
      <c r="G153" s="77">
        <v>0</v>
      </c>
      <c r="H153" s="77">
        <f t="shared" si="17"/>
        <v>0</v>
      </c>
      <c r="I153" s="77">
        <v>0</v>
      </c>
      <c r="J153" s="77">
        <f t="shared" si="30"/>
        <v>0</v>
      </c>
      <c r="K153" s="77">
        <v>0</v>
      </c>
      <c r="L153" s="77">
        <f t="shared" si="31"/>
        <v>0</v>
      </c>
    </row>
    <row r="154" spans="1:12" x14ac:dyDescent="0.25">
      <c r="A154" s="49">
        <v>2</v>
      </c>
      <c r="B154" s="14" t="s">
        <v>537</v>
      </c>
      <c r="C154" s="14">
        <v>322</v>
      </c>
      <c r="D154" s="18" t="s">
        <v>200</v>
      </c>
      <c r="E154" s="1" t="s">
        <v>539</v>
      </c>
      <c r="F154" s="77">
        <v>0</v>
      </c>
      <c r="G154" s="77">
        <v>0</v>
      </c>
      <c r="H154" s="77">
        <f t="shared" si="17"/>
        <v>0</v>
      </c>
      <c r="I154" s="77">
        <v>0</v>
      </c>
      <c r="J154" s="77">
        <f t="shared" si="30"/>
        <v>0</v>
      </c>
      <c r="K154" s="77">
        <v>0</v>
      </c>
      <c r="L154" s="77">
        <f t="shared" si="31"/>
        <v>0</v>
      </c>
    </row>
    <row r="155" spans="1:12" x14ac:dyDescent="0.25">
      <c r="A155" s="49">
        <v>2</v>
      </c>
      <c r="B155" s="14">
        <v>43</v>
      </c>
      <c r="C155" s="14">
        <v>322</v>
      </c>
      <c r="D155" s="18" t="s">
        <v>200</v>
      </c>
      <c r="E155" s="1" t="s">
        <v>429</v>
      </c>
      <c r="F155" s="77">
        <v>250000</v>
      </c>
      <c r="G155" s="77">
        <v>142600</v>
      </c>
      <c r="H155" s="77">
        <f t="shared" si="17"/>
        <v>392600</v>
      </c>
      <c r="I155" s="77">
        <v>0</v>
      </c>
      <c r="J155" s="77">
        <f t="shared" si="30"/>
        <v>392600</v>
      </c>
      <c r="K155" s="77">
        <v>127205</v>
      </c>
      <c r="L155" s="77">
        <f t="shared" si="31"/>
        <v>519805</v>
      </c>
    </row>
    <row r="156" spans="1:12" x14ac:dyDescent="0.25">
      <c r="A156" s="85"/>
      <c r="B156" s="86"/>
      <c r="C156" s="86"/>
      <c r="D156" s="87"/>
      <c r="E156" s="84" t="s">
        <v>318</v>
      </c>
      <c r="F156" s="88">
        <f t="shared" ref="F156" si="32">SUM(F142:F155)</f>
        <v>250000</v>
      </c>
      <c r="G156" s="88">
        <f t="shared" ref="G156" si="33">SUM(G142:G155)</f>
        <v>235100</v>
      </c>
      <c r="H156" s="88">
        <f t="shared" ref="H156" si="34">SUM(H142:H155)</f>
        <v>485100</v>
      </c>
      <c r="I156" s="88">
        <f t="shared" ref="I156" si="35">SUM(I142:I155)</f>
        <v>0</v>
      </c>
      <c r="J156" s="88">
        <f t="shared" ref="J156" si="36">SUM(J142:J155)</f>
        <v>485100</v>
      </c>
      <c r="K156" s="88">
        <f t="shared" ref="K156" si="37">SUM(K142:K155)</f>
        <v>136955</v>
      </c>
      <c r="L156" s="88">
        <f t="shared" ref="L156" si="38">SUM(L142:L155)</f>
        <v>622055</v>
      </c>
    </row>
    <row r="157" spans="1:12" x14ac:dyDescent="0.25">
      <c r="A157" s="78">
        <v>3</v>
      </c>
      <c r="B157" s="79"/>
      <c r="C157" s="79">
        <v>292</v>
      </c>
      <c r="D157" s="80" t="s">
        <v>216</v>
      </c>
      <c r="E157" s="81" t="s">
        <v>306</v>
      </c>
      <c r="F157" s="77">
        <v>0</v>
      </c>
      <c r="G157" s="77">
        <v>0</v>
      </c>
      <c r="H157" s="77">
        <f t="shared" si="17"/>
        <v>0</v>
      </c>
      <c r="I157" s="77">
        <v>0</v>
      </c>
      <c r="J157" s="77">
        <f t="shared" ref="J157:J162" si="39">H157+I157</f>
        <v>0</v>
      </c>
      <c r="K157" s="77">
        <v>0</v>
      </c>
      <c r="L157" s="77">
        <f t="shared" ref="L157:L162" si="40">J157+K157</f>
        <v>0</v>
      </c>
    </row>
    <row r="158" spans="1:12" x14ac:dyDescent="0.25">
      <c r="A158" s="78">
        <v>3</v>
      </c>
      <c r="B158" s="79" t="s">
        <v>503</v>
      </c>
      <c r="C158" s="79">
        <v>453</v>
      </c>
      <c r="D158" s="80" t="s">
        <v>200</v>
      </c>
      <c r="E158" s="81" t="s">
        <v>506</v>
      </c>
      <c r="F158" s="77">
        <v>0</v>
      </c>
      <c r="G158" s="77">
        <v>0</v>
      </c>
      <c r="H158" s="77">
        <f t="shared" si="17"/>
        <v>0</v>
      </c>
      <c r="I158" s="77">
        <v>0</v>
      </c>
      <c r="J158" s="77">
        <f t="shared" si="39"/>
        <v>0</v>
      </c>
      <c r="K158" s="77">
        <v>0</v>
      </c>
      <c r="L158" s="77">
        <f t="shared" si="40"/>
        <v>0</v>
      </c>
    </row>
    <row r="159" spans="1:12" x14ac:dyDescent="0.25">
      <c r="A159" s="49">
        <v>3</v>
      </c>
      <c r="B159" s="14">
        <v>46</v>
      </c>
      <c r="C159" s="14">
        <v>454</v>
      </c>
      <c r="D159" s="18" t="s">
        <v>200</v>
      </c>
      <c r="E159" s="1" t="s">
        <v>474</v>
      </c>
      <c r="F159" s="77">
        <v>0</v>
      </c>
      <c r="G159" s="77">
        <v>0</v>
      </c>
      <c r="H159" s="77">
        <f t="shared" si="17"/>
        <v>0</v>
      </c>
      <c r="I159" s="77">
        <v>491773</v>
      </c>
      <c r="J159" s="77">
        <f t="shared" si="39"/>
        <v>491773</v>
      </c>
      <c r="K159" s="77">
        <v>0</v>
      </c>
      <c r="L159" s="77">
        <f t="shared" si="40"/>
        <v>491773</v>
      </c>
    </row>
    <row r="160" spans="1:12" x14ac:dyDescent="0.25">
      <c r="A160" s="49">
        <v>3</v>
      </c>
      <c r="B160" s="14">
        <v>51</v>
      </c>
      <c r="C160" s="14">
        <v>513</v>
      </c>
      <c r="D160" s="18" t="s">
        <v>200</v>
      </c>
      <c r="E160" s="1" t="s">
        <v>588</v>
      </c>
      <c r="F160" s="77">
        <v>0</v>
      </c>
      <c r="G160" s="77">
        <v>0</v>
      </c>
      <c r="H160" s="77">
        <f t="shared" si="17"/>
        <v>0</v>
      </c>
      <c r="I160" s="77">
        <v>200000</v>
      </c>
      <c r="J160" s="77">
        <f t="shared" si="39"/>
        <v>200000</v>
      </c>
      <c r="K160" s="77">
        <v>0</v>
      </c>
      <c r="L160" s="77">
        <f t="shared" si="40"/>
        <v>200000</v>
      </c>
    </row>
    <row r="161" spans="1:12" x14ac:dyDescent="0.25">
      <c r="A161" s="49">
        <v>3</v>
      </c>
      <c r="B161" s="14">
        <v>71</v>
      </c>
      <c r="C161" s="14">
        <v>453</v>
      </c>
      <c r="D161" s="18"/>
      <c r="E161" s="1" t="s">
        <v>307</v>
      </c>
      <c r="F161" s="77">
        <v>0</v>
      </c>
      <c r="G161" s="77">
        <v>44736</v>
      </c>
      <c r="H161" s="77">
        <f t="shared" si="17"/>
        <v>44736</v>
      </c>
      <c r="I161" s="77">
        <v>0</v>
      </c>
      <c r="J161" s="77">
        <f t="shared" si="39"/>
        <v>44736</v>
      </c>
      <c r="K161" s="77">
        <v>10786</v>
      </c>
      <c r="L161" s="77">
        <f t="shared" si="40"/>
        <v>55522</v>
      </c>
    </row>
    <row r="162" spans="1:12" x14ac:dyDescent="0.25">
      <c r="A162" s="49">
        <v>3</v>
      </c>
      <c r="B162" s="14">
        <v>71</v>
      </c>
      <c r="C162" s="14">
        <v>453</v>
      </c>
      <c r="D162" s="18"/>
      <c r="E162" s="1" t="s">
        <v>308</v>
      </c>
      <c r="F162" s="77">
        <v>0</v>
      </c>
      <c r="G162" s="77">
        <v>0</v>
      </c>
      <c r="H162" s="77">
        <f t="shared" si="17"/>
        <v>0</v>
      </c>
      <c r="I162" s="77">
        <v>0</v>
      </c>
      <c r="J162" s="77">
        <f t="shared" si="39"/>
        <v>0</v>
      </c>
      <c r="K162" s="77">
        <v>0</v>
      </c>
      <c r="L162" s="77">
        <f t="shared" si="40"/>
        <v>0</v>
      </c>
    </row>
    <row r="163" spans="1:12" x14ac:dyDescent="0.25">
      <c r="A163" s="50"/>
      <c r="B163" s="22"/>
      <c r="C163" s="22"/>
      <c r="D163" s="21"/>
      <c r="E163" s="2" t="s">
        <v>316</v>
      </c>
      <c r="F163" s="75">
        <f t="shared" ref="F163:L163" si="41">SUM(F157:F162)</f>
        <v>0</v>
      </c>
      <c r="G163" s="75">
        <f t="shared" si="41"/>
        <v>44736</v>
      </c>
      <c r="H163" s="75">
        <f t="shared" si="41"/>
        <v>44736</v>
      </c>
      <c r="I163" s="75">
        <f t="shared" si="41"/>
        <v>691773</v>
      </c>
      <c r="J163" s="75">
        <f t="shared" si="41"/>
        <v>736509</v>
      </c>
      <c r="K163" s="75">
        <f t="shared" si="41"/>
        <v>10786</v>
      </c>
      <c r="L163" s="75">
        <f t="shared" si="41"/>
        <v>747295</v>
      </c>
    </row>
    <row r="164" spans="1:12" x14ac:dyDescent="0.25">
      <c r="A164" s="50"/>
      <c r="B164" s="22"/>
      <c r="C164" s="22"/>
      <c r="D164" s="21"/>
      <c r="E164" s="2"/>
      <c r="F164" s="75"/>
      <c r="G164" s="75"/>
      <c r="H164" s="75"/>
      <c r="I164" s="75"/>
      <c r="J164" s="75"/>
      <c r="K164" s="75"/>
      <c r="L164" s="75"/>
    </row>
    <row r="165" spans="1:12" x14ac:dyDescent="0.25">
      <c r="A165" s="51"/>
      <c r="B165" s="23"/>
      <c r="C165" s="23"/>
      <c r="D165" s="24"/>
      <c r="E165" s="10"/>
      <c r="F165" s="77"/>
      <c r="G165" s="77"/>
      <c r="H165" s="77"/>
      <c r="I165" s="77"/>
      <c r="J165" s="77"/>
      <c r="K165" s="77"/>
      <c r="L165" s="77"/>
    </row>
    <row r="166" spans="1:12" x14ac:dyDescent="0.25">
      <c r="A166" s="51"/>
      <c r="B166" s="23"/>
      <c r="C166" s="23"/>
      <c r="D166" s="24"/>
      <c r="E166" s="10" t="s">
        <v>317</v>
      </c>
      <c r="F166" s="153">
        <f t="shared" ref="F166:L166" si="42">F130+F141</f>
        <v>1189041</v>
      </c>
      <c r="G166" s="153">
        <f t="shared" si="42"/>
        <v>1849</v>
      </c>
      <c r="H166" s="153">
        <f t="shared" si="42"/>
        <v>1190890</v>
      </c>
      <c r="I166" s="153">
        <f t="shared" si="42"/>
        <v>43332</v>
      </c>
      <c r="J166" s="153">
        <f t="shared" si="42"/>
        <v>1234222</v>
      </c>
      <c r="K166" s="153">
        <f t="shared" si="42"/>
        <v>6418</v>
      </c>
      <c r="L166" s="153">
        <f t="shared" si="42"/>
        <v>1240640</v>
      </c>
    </row>
    <row r="167" spans="1:12" x14ac:dyDescent="0.25">
      <c r="A167" s="51"/>
      <c r="B167" s="23"/>
      <c r="C167" s="23"/>
      <c r="D167" s="24"/>
      <c r="E167" s="10" t="s">
        <v>315</v>
      </c>
      <c r="F167" s="153">
        <f t="shared" ref="F167:L167" si="43">F47</f>
        <v>775352</v>
      </c>
      <c r="G167" s="153">
        <f t="shared" si="43"/>
        <v>3240</v>
      </c>
      <c r="H167" s="153">
        <f t="shared" si="43"/>
        <v>778592</v>
      </c>
      <c r="I167" s="153">
        <f t="shared" si="43"/>
        <v>187393</v>
      </c>
      <c r="J167" s="153">
        <f t="shared" si="43"/>
        <v>965985</v>
      </c>
      <c r="K167" s="153">
        <f t="shared" si="43"/>
        <v>2222</v>
      </c>
      <c r="L167" s="153">
        <f t="shared" si="43"/>
        <v>968207</v>
      </c>
    </row>
    <row r="168" spans="1:12" x14ac:dyDescent="0.25">
      <c r="A168" s="51"/>
      <c r="B168" s="23"/>
      <c r="C168" s="23"/>
      <c r="D168" s="24"/>
      <c r="E168" s="10" t="s">
        <v>318</v>
      </c>
      <c r="F168" s="153">
        <f t="shared" ref="F168" si="44">F156</f>
        <v>250000</v>
      </c>
      <c r="G168" s="153">
        <f t="shared" ref="G168:H168" si="45">G156</f>
        <v>235100</v>
      </c>
      <c r="H168" s="153">
        <f t="shared" si="45"/>
        <v>485100</v>
      </c>
      <c r="I168" s="153">
        <f t="shared" ref="I168:J168" si="46">I156</f>
        <v>0</v>
      </c>
      <c r="J168" s="153">
        <f t="shared" si="46"/>
        <v>485100</v>
      </c>
      <c r="K168" s="153">
        <f t="shared" ref="K168:L168" si="47">K156</f>
        <v>136955</v>
      </c>
      <c r="L168" s="153">
        <f t="shared" si="47"/>
        <v>622055</v>
      </c>
    </row>
    <row r="169" spans="1:12" ht="24.75" customHeight="1" x14ac:dyDescent="0.25">
      <c r="A169" s="51"/>
      <c r="B169" s="23"/>
      <c r="C169" s="23"/>
      <c r="D169" s="24"/>
      <c r="E169" s="10" t="s">
        <v>408</v>
      </c>
      <c r="F169" s="153">
        <f t="shared" ref="F169" si="48">F163</f>
        <v>0</v>
      </c>
      <c r="G169" s="153">
        <f t="shared" ref="G169:H169" si="49">G163</f>
        <v>44736</v>
      </c>
      <c r="H169" s="153">
        <f t="shared" si="49"/>
        <v>44736</v>
      </c>
      <c r="I169" s="153">
        <f t="shared" ref="I169:J169" si="50">I163</f>
        <v>691773</v>
      </c>
      <c r="J169" s="153">
        <f t="shared" si="50"/>
        <v>736509</v>
      </c>
      <c r="K169" s="153">
        <f t="shared" ref="K169:L169" si="51">K163</f>
        <v>10786</v>
      </c>
      <c r="L169" s="153">
        <f t="shared" si="51"/>
        <v>747295</v>
      </c>
    </row>
    <row r="170" spans="1:12" x14ac:dyDescent="0.25">
      <c r="A170" s="49"/>
      <c r="B170" s="14"/>
      <c r="C170" s="14"/>
      <c r="D170" s="18"/>
      <c r="E170" s="1" t="s">
        <v>312</v>
      </c>
      <c r="F170" s="154">
        <f t="shared" ref="F170" si="52">SUM(F166:F169)</f>
        <v>2214393</v>
      </c>
      <c r="G170" s="154">
        <f t="shared" ref="G170:H170" si="53">SUM(G166:G169)</f>
        <v>284925</v>
      </c>
      <c r="H170" s="154">
        <f t="shared" si="53"/>
        <v>2499318</v>
      </c>
      <c r="I170" s="154">
        <f t="shared" ref="I170:J170" si="54">SUM(I166:I169)</f>
        <v>922498</v>
      </c>
      <c r="J170" s="154">
        <f t="shared" si="54"/>
        <v>3421816</v>
      </c>
      <c r="K170" s="154">
        <f t="shared" ref="K170:L170" si="55">SUM(K166:K169)</f>
        <v>156381</v>
      </c>
      <c r="L170" s="154">
        <f t="shared" si="55"/>
        <v>3578197</v>
      </c>
    </row>
    <row r="171" spans="1:12" ht="29.25" customHeight="1" thickBot="1" x14ac:dyDescent="0.3">
      <c r="A171" s="52"/>
      <c r="B171" s="25"/>
      <c r="C171" s="25"/>
      <c r="D171" s="26"/>
      <c r="E171" s="27" t="s">
        <v>313</v>
      </c>
      <c r="F171" s="155">
        <v>24440</v>
      </c>
      <c r="G171" s="155">
        <v>0</v>
      </c>
      <c r="H171" s="155">
        <v>24440</v>
      </c>
      <c r="I171" s="155">
        <v>0</v>
      </c>
      <c r="J171" s="155">
        <v>24440</v>
      </c>
      <c r="K171" s="155">
        <v>0</v>
      </c>
      <c r="L171" s="155">
        <v>24440</v>
      </c>
    </row>
    <row r="172" spans="1:12" ht="15.75" thickBot="1" x14ac:dyDescent="0.3">
      <c r="A172" s="13"/>
      <c r="B172" s="16"/>
      <c r="C172" s="16"/>
      <c r="D172" s="28"/>
      <c r="E172" s="43" t="s">
        <v>312</v>
      </c>
      <c r="F172" s="156">
        <f t="shared" ref="F172" si="56">SUM(F170:F171)</f>
        <v>2238833</v>
      </c>
      <c r="G172" s="156">
        <f t="shared" ref="G172:H172" si="57">SUM(G170:G171)</f>
        <v>284925</v>
      </c>
      <c r="H172" s="156">
        <f t="shared" si="57"/>
        <v>2523758</v>
      </c>
      <c r="I172" s="156">
        <f t="shared" ref="I172:J172" si="58">SUM(I170:I171)</f>
        <v>922498</v>
      </c>
      <c r="J172" s="156">
        <f t="shared" si="58"/>
        <v>3446256</v>
      </c>
      <c r="K172" s="156">
        <f t="shared" ref="K172:L172" si="59">SUM(K170:K171)</f>
        <v>156381</v>
      </c>
      <c r="L172" s="156">
        <f t="shared" si="59"/>
        <v>3602637</v>
      </c>
    </row>
    <row r="175" spans="1:12" x14ac:dyDescent="0.25">
      <c r="D175" s="44"/>
      <c r="E175" s="45"/>
      <c r="F175" s="12"/>
      <c r="G175" s="12"/>
      <c r="H175" s="44"/>
      <c r="I175" s="44" t="s">
        <v>331</v>
      </c>
      <c r="J175" s="91">
        <v>45636</v>
      </c>
      <c r="K175" s="91"/>
      <c r="L175" s="121"/>
    </row>
    <row r="176" spans="1:12" x14ac:dyDescent="0.25">
      <c r="D176" s="44"/>
      <c r="E176" s="45"/>
      <c r="F176" s="12"/>
      <c r="G176" s="12"/>
      <c r="H176" s="44"/>
      <c r="I176" s="44" t="s">
        <v>332</v>
      </c>
      <c r="J176" s="91">
        <v>45653</v>
      </c>
      <c r="K176" s="91"/>
      <c r="L176" s="121"/>
    </row>
    <row r="177" spans="1:12" x14ac:dyDescent="0.25">
      <c r="D177"/>
      <c r="F177" s="12"/>
      <c r="G177" s="12"/>
      <c r="H177"/>
      <c r="I177" s="99"/>
      <c r="J177" s="99"/>
      <c r="K177"/>
      <c r="L177" s="122"/>
    </row>
    <row r="178" spans="1:12" x14ac:dyDescent="0.25">
      <c r="A178" s="47"/>
      <c r="B178" s="47" t="s">
        <v>614</v>
      </c>
      <c r="D178"/>
      <c r="F178" s="47"/>
      <c r="G178" s="12"/>
      <c r="H178"/>
      <c r="I178" s="99"/>
      <c r="J178" s="99"/>
      <c r="K178"/>
      <c r="L178" s="122"/>
    </row>
    <row r="179" spans="1:12" x14ac:dyDescent="0.25">
      <c r="A179" s="47"/>
      <c r="D179"/>
      <c r="F179" s="47"/>
      <c r="G179" s="45"/>
      <c r="H179" s="46"/>
      <c r="I179" s="99"/>
      <c r="J179" s="99"/>
    </row>
    <row r="180" spans="1:12" x14ac:dyDescent="0.25">
      <c r="C180" s="44"/>
      <c r="D180" s="45"/>
      <c r="E180" s="46"/>
    </row>
  </sheetData>
  <phoneticPr fontId="5" type="noConversion"/>
  <printOptions vertic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topLeftCell="A9" workbookViewId="0">
      <selection activeCell="A30" sqref="A30"/>
    </sheetView>
  </sheetViews>
  <sheetFormatPr defaultRowHeight="15" x14ac:dyDescent="0.25"/>
  <cols>
    <col min="1" max="1" width="39.7109375" customWidth="1"/>
    <col min="2" max="2" width="13.140625" customWidth="1"/>
    <col min="3" max="3" width="13.7109375" customWidth="1"/>
    <col min="4" max="4" width="14.85546875" customWidth="1"/>
    <col min="5" max="5" width="12.5703125" customWidth="1"/>
    <col min="6" max="6" width="15.42578125" customWidth="1"/>
    <col min="7" max="7" width="13.5703125" customWidth="1"/>
    <col min="8" max="8" width="13.7109375" customWidth="1"/>
  </cols>
  <sheetData>
    <row r="1" spans="1:8" ht="18.75" x14ac:dyDescent="0.3">
      <c r="A1" s="53" t="s">
        <v>611</v>
      </c>
      <c r="B1" s="54"/>
    </row>
    <row r="2" spans="1:8" ht="9" customHeight="1" thickBot="1" x14ac:dyDescent="0.3">
      <c r="A2" s="56"/>
      <c r="B2" s="56"/>
      <c r="C2" s="56"/>
      <c r="E2" s="56"/>
      <c r="G2" s="56"/>
    </row>
    <row r="3" spans="1:8" ht="22.5" customHeight="1" thickBot="1" x14ac:dyDescent="0.3">
      <c r="A3" s="83" t="s">
        <v>333</v>
      </c>
      <c r="B3" s="66">
        <v>2024</v>
      </c>
      <c r="C3" s="66" t="s">
        <v>507</v>
      </c>
      <c r="D3" s="66" t="s">
        <v>586</v>
      </c>
      <c r="E3" s="66" t="s">
        <v>587</v>
      </c>
      <c r="F3" s="66" t="s">
        <v>589</v>
      </c>
      <c r="G3" s="66" t="s">
        <v>596</v>
      </c>
      <c r="H3" s="66" t="s">
        <v>601</v>
      </c>
    </row>
    <row r="4" spans="1:8" ht="15.75" x14ac:dyDescent="0.25">
      <c r="A4" s="57" t="s">
        <v>334</v>
      </c>
      <c r="B4" s="74">
        <v>634464</v>
      </c>
      <c r="C4" s="74">
        <v>185029</v>
      </c>
      <c r="D4" s="74">
        <f>B4+C4</f>
        <v>819493</v>
      </c>
      <c r="E4" s="74">
        <v>116273</v>
      </c>
      <c r="F4" s="74">
        <f>D4+E4</f>
        <v>935766</v>
      </c>
      <c r="G4" s="74">
        <v>67572</v>
      </c>
      <c r="H4" s="74">
        <f>F4+G4</f>
        <v>1003338</v>
      </c>
    </row>
    <row r="5" spans="1:8" ht="15.75" x14ac:dyDescent="0.25">
      <c r="A5" s="58" t="s">
        <v>335</v>
      </c>
      <c r="B5" s="73">
        <v>451000</v>
      </c>
      <c r="C5" s="73">
        <v>7396</v>
      </c>
      <c r="D5" s="74">
        <f t="shared" ref="D5:D8" si="0">B5+C5</f>
        <v>458396</v>
      </c>
      <c r="E5" s="73">
        <v>346527</v>
      </c>
      <c r="F5" s="74">
        <f t="shared" ref="F5:F8" si="1">D5+E5</f>
        <v>804923</v>
      </c>
      <c r="G5" s="73">
        <v>78970</v>
      </c>
      <c r="H5" s="74">
        <f t="shared" ref="H5:H8" si="2">F5+G5</f>
        <v>883893</v>
      </c>
    </row>
    <row r="6" spans="1:8" ht="15.75" x14ac:dyDescent="0.25">
      <c r="A6" s="58" t="s">
        <v>319</v>
      </c>
      <c r="B6" s="73">
        <v>27916</v>
      </c>
      <c r="C6" s="73">
        <v>92500</v>
      </c>
      <c r="D6" s="74">
        <f t="shared" si="0"/>
        <v>120416</v>
      </c>
      <c r="E6" s="73">
        <v>0</v>
      </c>
      <c r="F6" s="74">
        <f t="shared" si="1"/>
        <v>120416</v>
      </c>
      <c r="G6" s="73">
        <v>0</v>
      </c>
      <c r="H6" s="74">
        <f t="shared" si="2"/>
        <v>120416</v>
      </c>
    </row>
    <row r="7" spans="1:8" ht="15.75" x14ac:dyDescent="0.25">
      <c r="A7" s="58" t="s">
        <v>406</v>
      </c>
      <c r="B7" s="73"/>
      <c r="C7" s="73"/>
      <c r="D7" s="74">
        <f t="shared" si="0"/>
        <v>0</v>
      </c>
      <c r="E7" s="73"/>
      <c r="F7" s="74">
        <f t="shared" si="1"/>
        <v>0</v>
      </c>
      <c r="G7" s="73"/>
      <c r="H7" s="74">
        <f t="shared" si="2"/>
        <v>0</v>
      </c>
    </row>
    <row r="8" spans="1:8" ht="15.75" x14ac:dyDescent="0.25">
      <c r="A8" s="58" t="s">
        <v>430</v>
      </c>
      <c r="B8" s="73">
        <v>60000</v>
      </c>
      <c r="C8" s="73"/>
      <c r="D8" s="74">
        <f t="shared" si="0"/>
        <v>60000</v>
      </c>
      <c r="E8" s="73">
        <v>12916</v>
      </c>
      <c r="F8" s="74">
        <f t="shared" si="1"/>
        <v>72916</v>
      </c>
      <c r="G8" s="73">
        <v>0</v>
      </c>
      <c r="H8" s="74">
        <f t="shared" si="2"/>
        <v>72916</v>
      </c>
    </row>
    <row r="9" spans="1:8" ht="15.75" x14ac:dyDescent="0.25">
      <c r="A9" s="59" t="s">
        <v>336</v>
      </c>
      <c r="B9" s="71">
        <f t="shared" ref="B9" si="3">SUM(B4:B8)</f>
        <v>1173380</v>
      </c>
      <c r="C9" s="71">
        <f t="shared" ref="C9:D9" si="4">SUM(C4:C8)</f>
        <v>284925</v>
      </c>
      <c r="D9" s="71">
        <f t="shared" si="4"/>
        <v>1458305</v>
      </c>
      <c r="E9" s="71">
        <f t="shared" ref="E9:F9" si="5">SUM(E4:E8)</f>
        <v>475716</v>
      </c>
      <c r="F9" s="71">
        <f t="shared" si="5"/>
        <v>1934021</v>
      </c>
      <c r="G9" s="71">
        <f t="shared" ref="G9:H9" si="6">SUM(G4:G8)</f>
        <v>146542</v>
      </c>
      <c r="H9" s="71">
        <f t="shared" si="6"/>
        <v>2080563</v>
      </c>
    </row>
    <row r="10" spans="1:8" ht="15.75" x14ac:dyDescent="0.25">
      <c r="A10" s="58" t="s">
        <v>337</v>
      </c>
      <c r="B10" s="73">
        <v>731013</v>
      </c>
      <c r="C10" s="73">
        <v>0</v>
      </c>
      <c r="D10" s="74">
        <f>B10+C10</f>
        <v>731013</v>
      </c>
      <c r="E10" s="73">
        <v>186593</v>
      </c>
      <c r="F10" s="74">
        <f>D10+E10</f>
        <v>917606</v>
      </c>
      <c r="G10" s="73">
        <v>186593</v>
      </c>
      <c r="H10" s="74">
        <f>F10+G10</f>
        <v>1104199</v>
      </c>
    </row>
    <row r="11" spans="1:8" ht="15.75" x14ac:dyDescent="0.25">
      <c r="A11" s="58" t="s">
        <v>338</v>
      </c>
      <c r="B11" s="73">
        <v>310000</v>
      </c>
      <c r="C11" s="73">
        <v>0</v>
      </c>
      <c r="D11" s="74">
        <f t="shared" ref="D11:D13" si="7">B11+C11</f>
        <v>310000</v>
      </c>
      <c r="E11" s="73">
        <v>0</v>
      </c>
      <c r="F11" s="74">
        <f t="shared" ref="F11:F13" si="8">D11+E11</f>
        <v>310000</v>
      </c>
      <c r="G11" s="73">
        <v>0</v>
      </c>
      <c r="H11" s="74">
        <f t="shared" ref="H11:H13" si="9">F11+G11</f>
        <v>310000</v>
      </c>
    </row>
    <row r="12" spans="1:8" ht="15.75" x14ac:dyDescent="0.25">
      <c r="A12" s="58" t="s">
        <v>560</v>
      </c>
      <c r="B12" s="73">
        <v>0</v>
      </c>
      <c r="C12" s="73">
        <v>0</v>
      </c>
      <c r="D12" s="74">
        <f t="shared" si="7"/>
        <v>0</v>
      </c>
      <c r="E12" s="73">
        <v>0</v>
      </c>
      <c r="F12" s="74">
        <f t="shared" si="8"/>
        <v>0</v>
      </c>
      <c r="G12" s="73">
        <v>0</v>
      </c>
      <c r="H12" s="74">
        <f t="shared" si="9"/>
        <v>0</v>
      </c>
    </row>
    <row r="13" spans="1:8" ht="15.75" x14ac:dyDescent="0.25">
      <c r="A13" s="58" t="s">
        <v>339</v>
      </c>
      <c r="B13" s="73">
        <v>24440</v>
      </c>
      <c r="C13" s="73">
        <v>0</v>
      </c>
      <c r="D13" s="74">
        <f t="shared" si="7"/>
        <v>24440</v>
      </c>
      <c r="E13" s="73">
        <v>0</v>
      </c>
      <c r="F13" s="74">
        <f t="shared" si="8"/>
        <v>24440</v>
      </c>
      <c r="G13" s="73">
        <v>0</v>
      </c>
      <c r="H13" s="74">
        <f t="shared" si="9"/>
        <v>24440</v>
      </c>
    </row>
    <row r="14" spans="1:8" x14ac:dyDescent="0.25">
      <c r="A14" s="60" t="s">
        <v>340</v>
      </c>
      <c r="B14" s="163">
        <f t="shared" ref="B14:H14" si="10">SUM(B10:B13)</f>
        <v>1065453</v>
      </c>
      <c r="C14" s="163">
        <f t="shared" si="10"/>
        <v>0</v>
      </c>
      <c r="D14" s="163">
        <f t="shared" si="10"/>
        <v>1065453</v>
      </c>
      <c r="E14" s="163">
        <f t="shared" si="10"/>
        <v>186593</v>
      </c>
      <c r="F14" s="163">
        <f t="shared" si="10"/>
        <v>1252046</v>
      </c>
      <c r="G14" s="163">
        <f t="shared" si="10"/>
        <v>186593</v>
      </c>
      <c r="H14" s="163">
        <f t="shared" si="10"/>
        <v>1438639</v>
      </c>
    </row>
    <row r="15" spans="1:8" ht="16.5" thickBot="1" x14ac:dyDescent="0.3">
      <c r="A15" s="61" t="s">
        <v>341</v>
      </c>
      <c r="B15" s="72">
        <f t="shared" ref="B15:H15" si="11">B9+B14</f>
        <v>2238833</v>
      </c>
      <c r="C15" s="72">
        <f t="shared" si="11"/>
        <v>284925</v>
      </c>
      <c r="D15" s="72">
        <f t="shared" si="11"/>
        <v>2523758</v>
      </c>
      <c r="E15" s="72">
        <f t="shared" si="11"/>
        <v>662309</v>
      </c>
      <c r="F15" s="72">
        <f t="shared" si="11"/>
        <v>3186067</v>
      </c>
      <c r="G15" s="72">
        <f t="shared" si="11"/>
        <v>333135</v>
      </c>
      <c r="H15" s="72">
        <f t="shared" si="11"/>
        <v>3519202</v>
      </c>
    </row>
    <row r="16" spans="1:8" ht="15.75" thickBot="1" x14ac:dyDescent="0.3">
      <c r="A16" s="92"/>
    </row>
    <row r="17" spans="1:8" ht="33" customHeight="1" thickBot="1" x14ac:dyDescent="0.3">
      <c r="A17" s="96" t="s">
        <v>342</v>
      </c>
      <c r="B17" s="97">
        <v>2024</v>
      </c>
      <c r="C17" s="66" t="s">
        <v>507</v>
      </c>
      <c r="D17" s="66" t="s">
        <v>507</v>
      </c>
      <c r="E17" s="66" t="s">
        <v>587</v>
      </c>
      <c r="F17" s="66" t="s">
        <v>587</v>
      </c>
      <c r="G17" s="66" t="s">
        <v>596</v>
      </c>
      <c r="H17" s="66" t="s">
        <v>596</v>
      </c>
    </row>
    <row r="18" spans="1:8" ht="26.25" customHeight="1" x14ac:dyDescent="0.25">
      <c r="A18" s="93" t="s">
        <v>343</v>
      </c>
      <c r="B18" s="157">
        <v>1189041</v>
      </c>
      <c r="C18" s="157">
        <v>1849</v>
      </c>
      <c r="D18" s="158">
        <f>B18+C18</f>
        <v>1190890</v>
      </c>
      <c r="E18" s="157">
        <v>43332</v>
      </c>
      <c r="F18" s="158">
        <f>D18+E18</f>
        <v>1234222</v>
      </c>
      <c r="G18" s="157">
        <v>6418</v>
      </c>
      <c r="H18" s="158">
        <f>F18+G18</f>
        <v>1240640</v>
      </c>
    </row>
    <row r="19" spans="1:8" ht="21" customHeight="1" x14ac:dyDescent="0.25">
      <c r="A19" s="94" t="s">
        <v>344</v>
      </c>
      <c r="B19" s="159">
        <v>250000</v>
      </c>
      <c r="C19" s="159">
        <v>235100</v>
      </c>
      <c r="D19" s="158">
        <f t="shared" ref="D19:D22" si="12">B19+C19</f>
        <v>485100</v>
      </c>
      <c r="E19" s="159">
        <v>0</v>
      </c>
      <c r="F19" s="158">
        <f t="shared" ref="F19:F22" si="13">D19+E19</f>
        <v>485100</v>
      </c>
      <c r="G19" s="159">
        <v>136955</v>
      </c>
      <c r="H19" s="158">
        <f t="shared" ref="H19:H22" si="14">F19+G19</f>
        <v>622055</v>
      </c>
    </row>
    <row r="20" spans="1:8" ht="21" customHeight="1" x14ac:dyDescent="0.25">
      <c r="A20" s="94" t="s">
        <v>359</v>
      </c>
      <c r="B20" s="159">
        <v>0</v>
      </c>
      <c r="C20" s="159"/>
      <c r="D20" s="158">
        <f t="shared" si="12"/>
        <v>0</v>
      </c>
      <c r="E20" s="159"/>
      <c r="F20" s="158">
        <f t="shared" si="13"/>
        <v>0</v>
      </c>
      <c r="G20" s="159"/>
      <c r="H20" s="158">
        <f t="shared" si="14"/>
        <v>0</v>
      </c>
    </row>
    <row r="21" spans="1:8" ht="21" customHeight="1" x14ac:dyDescent="0.25">
      <c r="A21" s="94" t="s">
        <v>319</v>
      </c>
      <c r="B21" s="159"/>
      <c r="C21" s="159">
        <v>44736</v>
      </c>
      <c r="D21" s="158">
        <f t="shared" si="12"/>
        <v>44736</v>
      </c>
      <c r="E21" s="159">
        <v>691773</v>
      </c>
      <c r="F21" s="158">
        <f t="shared" si="13"/>
        <v>736509</v>
      </c>
      <c r="G21" s="159">
        <v>10786</v>
      </c>
      <c r="H21" s="158">
        <f t="shared" si="14"/>
        <v>747295</v>
      </c>
    </row>
    <row r="22" spans="1:8" ht="21" customHeight="1" x14ac:dyDescent="0.25">
      <c r="A22" s="94" t="s">
        <v>315</v>
      </c>
      <c r="B22" s="159">
        <v>775352</v>
      </c>
      <c r="C22" s="159">
        <v>3240</v>
      </c>
      <c r="D22" s="158">
        <f t="shared" si="12"/>
        <v>778592</v>
      </c>
      <c r="E22" s="159">
        <v>187393</v>
      </c>
      <c r="F22" s="158">
        <f t="shared" si="13"/>
        <v>965985</v>
      </c>
      <c r="G22" s="159">
        <v>2222</v>
      </c>
      <c r="H22" s="158">
        <f t="shared" si="14"/>
        <v>968207</v>
      </c>
    </row>
    <row r="23" spans="1:8" ht="30.75" customHeight="1" x14ac:dyDescent="0.25">
      <c r="A23" s="95" t="s">
        <v>345</v>
      </c>
      <c r="B23" s="160">
        <f t="shared" ref="B23" si="15">SUM(B18:B22)</f>
        <v>2214393</v>
      </c>
      <c r="C23" s="160">
        <f t="shared" ref="C23:D23" si="16">SUM(C18:C22)</f>
        <v>284925</v>
      </c>
      <c r="D23" s="160">
        <f t="shared" si="16"/>
        <v>2499318</v>
      </c>
      <c r="E23" s="160">
        <f t="shared" ref="E23:F23" si="17">SUM(E18:E22)</f>
        <v>922498</v>
      </c>
      <c r="F23" s="160">
        <f t="shared" si="17"/>
        <v>3421816</v>
      </c>
      <c r="G23" s="160">
        <f t="shared" ref="G23:H23" si="18">SUM(G18:G22)</f>
        <v>156381</v>
      </c>
      <c r="H23" s="160">
        <f t="shared" si="18"/>
        <v>3578197</v>
      </c>
    </row>
    <row r="24" spans="1:8" ht="24" customHeight="1" x14ac:dyDescent="0.25">
      <c r="A24" s="63" t="s">
        <v>346</v>
      </c>
      <c r="B24" s="161">
        <v>24440</v>
      </c>
      <c r="C24" s="161">
        <v>0</v>
      </c>
      <c r="D24" s="161">
        <v>24440</v>
      </c>
      <c r="E24" s="161">
        <v>0</v>
      </c>
      <c r="F24" s="161">
        <v>24440</v>
      </c>
      <c r="G24" s="161">
        <v>0</v>
      </c>
      <c r="H24" s="161">
        <v>24440</v>
      </c>
    </row>
    <row r="25" spans="1:8" ht="39.75" customHeight="1" thickBot="1" x14ac:dyDescent="0.3">
      <c r="A25" s="98" t="s">
        <v>347</v>
      </c>
      <c r="B25" s="162">
        <f t="shared" ref="B25" si="19">SUM(B23:B24)</f>
        <v>2238833</v>
      </c>
      <c r="C25" s="162">
        <f t="shared" ref="C25:D25" si="20">SUM(C23:C24)</f>
        <v>284925</v>
      </c>
      <c r="D25" s="162">
        <f t="shared" si="20"/>
        <v>2523758</v>
      </c>
      <c r="E25" s="162">
        <f t="shared" ref="E25:F25" si="21">SUM(E23:E24)</f>
        <v>922498</v>
      </c>
      <c r="F25" s="162">
        <f t="shared" si="21"/>
        <v>3446256</v>
      </c>
      <c r="G25" s="162">
        <f t="shared" ref="G25:H25" si="22">SUM(G23:G24)</f>
        <v>156381</v>
      </c>
      <c r="H25" s="162">
        <f t="shared" si="22"/>
        <v>3602637</v>
      </c>
    </row>
    <row r="26" spans="1:8" x14ac:dyDescent="0.25">
      <c r="A26" s="55"/>
      <c r="D26" s="62"/>
      <c r="F26" s="62"/>
      <c r="H26" s="62"/>
    </row>
    <row r="27" spans="1:8" x14ac:dyDescent="0.25">
      <c r="A27" s="12"/>
      <c r="B27" s="44" t="s">
        <v>331</v>
      </c>
      <c r="C27" s="91">
        <v>45636</v>
      </c>
      <c r="D27" s="91"/>
      <c r="E27" s="91"/>
      <c r="F27" s="91"/>
      <c r="G27" s="91"/>
      <c r="H27" s="91"/>
    </row>
    <row r="28" spans="1:8" x14ac:dyDescent="0.25">
      <c r="A28" s="12"/>
      <c r="B28" s="44" t="s">
        <v>332</v>
      </c>
      <c r="C28" s="91">
        <v>45653</v>
      </c>
      <c r="D28" s="91"/>
      <c r="E28" s="91"/>
      <c r="F28" s="91"/>
      <c r="G28" s="91"/>
      <c r="H28" s="91"/>
    </row>
    <row r="29" spans="1:8" x14ac:dyDescent="0.25">
      <c r="A29" s="12"/>
      <c r="B29" s="12"/>
    </row>
    <row r="30" spans="1:8" x14ac:dyDescent="0.25">
      <c r="A30" s="47" t="s">
        <v>613</v>
      </c>
      <c r="B30" s="12"/>
    </row>
    <row r="31" spans="1:8" x14ac:dyDescent="0.25">
      <c r="A31" s="47"/>
      <c r="B31" s="45"/>
      <c r="C31" s="46"/>
      <c r="D31" s="11"/>
      <c r="E31" s="46"/>
      <c r="F31" s="11"/>
      <c r="G31" s="46"/>
      <c r="H31" s="11"/>
    </row>
    <row r="32" spans="1:8" x14ac:dyDescent="0.25">
      <c r="A32" s="44"/>
      <c r="B32" s="101"/>
      <c r="C32" s="102"/>
      <c r="D32" s="102"/>
      <c r="E32" s="102"/>
      <c r="F32" s="102"/>
      <c r="G32" s="102"/>
      <c r="H32" s="102"/>
    </row>
    <row r="33" spans="1:8" x14ac:dyDescent="0.25">
      <c r="B33" s="102"/>
      <c r="C33" s="102"/>
      <c r="D33" s="102"/>
      <c r="E33" s="102"/>
      <c r="F33" s="102"/>
      <c r="G33" s="102"/>
      <c r="H33" s="102"/>
    </row>
    <row r="34" spans="1:8" x14ac:dyDescent="0.25">
      <c r="A34" s="64"/>
      <c r="B34" s="99"/>
      <c r="C34" s="100"/>
      <c r="D34" s="99"/>
      <c r="E34" s="100"/>
      <c r="F34" s="99"/>
      <c r="G34" s="100"/>
      <c r="H34" s="99"/>
    </row>
    <row r="35" spans="1:8" ht="15.75" x14ac:dyDescent="0.25">
      <c r="A35" s="65"/>
    </row>
    <row r="36" spans="1:8" ht="15.75" x14ac:dyDescent="0.25">
      <c r="A36" s="65"/>
    </row>
  </sheetData>
  <phoneticPr fontId="5" type="noConversion"/>
  <pageMargins left="0.19685039370078741" right="0.19685039370078741" top="0.35433070866141736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výdavky</vt:lpstr>
      <vt:lpstr>príjmy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2014-11-14T10:37:53Z</cp:lastPrinted>
  <dcterms:created xsi:type="dcterms:W3CDTF">2006-09-16T00:00:00Z</dcterms:created>
  <dcterms:modified xsi:type="dcterms:W3CDTF">2024-12-11T06:47:11Z</dcterms:modified>
</cp:coreProperties>
</file>