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výdavky" sheetId="1" r:id="rId1"/>
    <sheet name="príjmy" sheetId="2" r:id="rId2"/>
    <sheet name="Hárok1" sheetId="4" r:id="rId3"/>
    <sheet name="Hárok3" sheetId="3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G21" i="3"/>
  <c r="G23" i="3" s="1"/>
  <c r="H20" i="3"/>
  <c r="H19" i="3"/>
  <c r="H18" i="3"/>
  <c r="H17" i="3"/>
  <c r="H16" i="3"/>
  <c r="G12" i="3"/>
  <c r="H11" i="3"/>
  <c r="H10" i="3"/>
  <c r="H9" i="3"/>
  <c r="G8" i="3"/>
  <c r="H7" i="3"/>
  <c r="H6" i="3"/>
  <c r="H5" i="3"/>
  <c r="H8" i="3" s="1"/>
  <c r="H4" i="3"/>
  <c r="H12" i="3" l="1"/>
  <c r="H13" i="3" s="1"/>
  <c r="H21" i="3"/>
  <c r="H23" i="3" s="1"/>
  <c r="G13" i="3"/>
  <c r="L22" i="2"/>
  <c r="J22" i="2"/>
  <c r="H22" i="2"/>
  <c r="J306" i="1" l="1"/>
  <c r="L306" i="1" s="1"/>
  <c r="N306" i="1" s="1"/>
  <c r="J305" i="1"/>
  <c r="L305" i="1" s="1"/>
  <c r="N305" i="1" s="1"/>
  <c r="J304" i="1"/>
  <c r="L304" i="1" s="1"/>
  <c r="N304" i="1" s="1"/>
  <c r="J59" i="1"/>
  <c r="L59" i="1" s="1"/>
  <c r="N59" i="1" s="1"/>
  <c r="J55" i="1"/>
  <c r="L55" i="1" s="1"/>
  <c r="N55" i="1" s="1"/>
  <c r="M242" i="1"/>
  <c r="M335" i="1"/>
  <c r="M334" i="1"/>
  <c r="M327" i="1"/>
  <c r="M324" i="1"/>
  <c r="M317" i="1"/>
  <c r="M315" i="1"/>
  <c r="M312" i="1"/>
  <c r="M310" i="1"/>
  <c r="M307" i="1"/>
  <c r="M296" i="1"/>
  <c r="M291" i="1"/>
  <c r="M281" i="1"/>
  <c r="M278" i="1"/>
  <c r="M272" i="1"/>
  <c r="M262" i="1"/>
  <c r="M258" i="1"/>
  <c r="M253" i="1"/>
  <c r="M251" i="1"/>
  <c r="M249" i="1"/>
  <c r="M239" i="1"/>
  <c r="M235" i="1"/>
  <c r="M227" i="1"/>
  <c r="M220" i="1"/>
  <c r="M217" i="1"/>
  <c r="M211" i="1"/>
  <c r="M206" i="1"/>
  <c r="M205" i="1"/>
  <c r="M198" i="1"/>
  <c r="M196" i="1"/>
  <c r="M193" i="1"/>
  <c r="M177" i="1"/>
  <c r="M173" i="1"/>
  <c r="M171" i="1"/>
  <c r="M169" i="1"/>
  <c r="M160" i="1"/>
  <c r="M143" i="1"/>
  <c r="M139" i="1"/>
  <c r="M137" i="1"/>
  <c r="M342" i="1" s="1"/>
  <c r="M135" i="1"/>
  <c r="M133" i="1"/>
  <c r="M118" i="1"/>
  <c r="M116" i="1"/>
  <c r="M114" i="1"/>
  <c r="M112" i="1"/>
  <c r="M110" i="1"/>
  <c r="M108" i="1"/>
  <c r="M105" i="1"/>
  <c r="M39" i="1"/>
  <c r="M36" i="1"/>
  <c r="M28" i="1"/>
  <c r="M26" i="1"/>
  <c r="M21" i="1"/>
  <c r="M19" i="1"/>
  <c r="K129" i="2"/>
  <c r="K135" i="2" s="1"/>
  <c r="L135" i="2" s="1"/>
  <c r="L128" i="2"/>
  <c r="L127" i="2"/>
  <c r="L126" i="2"/>
  <c r="L125" i="2"/>
  <c r="L124" i="2"/>
  <c r="L123" i="2"/>
  <c r="L122" i="2"/>
  <c r="K121" i="2"/>
  <c r="K134" i="2" s="1"/>
  <c r="L120" i="2"/>
  <c r="L119" i="2"/>
  <c r="L118" i="2"/>
  <c r="L117" i="2"/>
  <c r="L116" i="2"/>
  <c r="L115" i="2"/>
  <c r="L114" i="2"/>
  <c r="L113" i="2"/>
  <c r="L112" i="2"/>
  <c r="L111" i="2"/>
  <c r="K110" i="2"/>
  <c r="L109" i="2"/>
  <c r="L108" i="2"/>
  <c r="L107" i="2"/>
  <c r="L106" i="2"/>
  <c r="L105" i="2"/>
  <c r="L104" i="2"/>
  <c r="K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K17" i="2"/>
  <c r="K24" i="2" s="1"/>
  <c r="K133" i="2" s="1"/>
  <c r="L6" i="2"/>
  <c r="L121" i="2" l="1"/>
  <c r="L134" i="2" s="1"/>
  <c r="M339" i="1"/>
  <c r="M119" i="1"/>
  <c r="L110" i="2"/>
  <c r="L129" i="2"/>
  <c r="K132" i="2"/>
  <c r="K136" i="2" s="1"/>
  <c r="K138" i="2" s="1"/>
  <c r="L103" i="2"/>
  <c r="L132" i="2" s="1"/>
  <c r="M337" i="1" l="1"/>
  <c r="M344" i="1" s="1"/>
  <c r="M348" i="1" s="1"/>
  <c r="H127" i="2"/>
  <c r="J127" i="2" s="1"/>
  <c r="J240" i="1"/>
  <c r="L240" i="1" s="1"/>
  <c r="N240" i="1" l="1"/>
  <c r="K242" i="1"/>
  <c r="H114" i="2"/>
  <c r="J114" i="2" s="1"/>
  <c r="H113" i="2"/>
  <c r="J113" i="2" s="1"/>
  <c r="K335" i="1" l="1"/>
  <c r="E21" i="3" l="1"/>
  <c r="E23" i="3" s="1"/>
  <c r="E12" i="3"/>
  <c r="E8" i="3"/>
  <c r="E13" i="3" s="1"/>
  <c r="H21" i="1"/>
  <c r="I21" i="1"/>
  <c r="K21" i="1"/>
  <c r="J229" i="1" l="1"/>
  <c r="L229" i="1" s="1"/>
  <c r="N229" i="1" s="1"/>
  <c r="J103" i="1"/>
  <c r="L103" i="1" s="1"/>
  <c r="N103" i="1" s="1"/>
  <c r="I129" i="2"/>
  <c r="I135" i="2" s="1"/>
  <c r="I121" i="2"/>
  <c r="I134" i="2" s="1"/>
  <c r="I110" i="2"/>
  <c r="I103" i="2"/>
  <c r="I17" i="2"/>
  <c r="I24" i="2" s="1"/>
  <c r="I133" i="2" s="1"/>
  <c r="K334" i="1"/>
  <c r="K327" i="1"/>
  <c r="K324" i="1"/>
  <c r="K317" i="1"/>
  <c r="K315" i="1"/>
  <c r="K312" i="1"/>
  <c r="K310" i="1"/>
  <c r="K307" i="1"/>
  <c r="K296" i="1"/>
  <c r="K291" i="1"/>
  <c r="K281" i="1"/>
  <c r="K278" i="1"/>
  <c r="K272" i="1"/>
  <c r="K262" i="1"/>
  <c r="K258" i="1"/>
  <c r="K253" i="1"/>
  <c r="K251" i="1"/>
  <c r="K249" i="1"/>
  <c r="K239" i="1"/>
  <c r="K235" i="1"/>
  <c r="K227" i="1"/>
  <c r="K220" i="1"/>
  <c r="K217" i="1"/>
  <c r="K211" i="1"/>
  <c r="K206" i="1"/>
  <c r="K205" i="1"/>
  <c r="K198" i="1"/>
  <c r="K196" i="1"/>
  <c r="K193" i="1"/>
  <c r="K177" i="1"/>
  <c r="K173" i="1"/>
  <c r="K171" i="1"/>
  <c r="K169" i="1"/>
  <c r="K160" i="1"/>
  <c r="K143" i="1"/>
  <c r="K139" i="1"/>
  <c r="K137" i="1"/>
  <c r="K342" i="1" s="1"/>
  <c r="K135" i="1"/>
  <c r="K133" i="1"/>
  <c r="K118" i="1"/>
  <c r="K116" i="1"/>
  <c r="K114" i="1"/>
  <c r="K112" i="1"/>
  <c r="K110" i="1"/>
  <c r="K108" i="1"/>
  <c r="K105" i="1"/>
  <c r="K39" i="1"/>
  <c r="K36" i="1"/>
  <c r="K28" i="1"/>
  <c r="K26" i="1"/>
  <c r="K19" i="1"/>
  <c r="K339" i="1" l="1"/>
  <c r="I132" i="2"/>
  <c r="K119" i="1"/>
  <c r="K337" i="1" s="1"/>
  <c r="J346" i="1"/>
  <c r="L346" i="1" s="1"/>
  <c r="N346" i="1" s="1"/>
  <c r="D22" i="3"/>
  <c r="F22" i="3" s="1"/>
  <c r="D20" i="3"/>
  <c r="F20" i="3" s="1"/>
  <c r="D19" i="3"/>
  <c r="F19" i="3" s="1"/>
  <c r="D18" i="3"/>
  <c r="F18" i="3" s="1"/>
  <c r="D17" i="3"/>
  <c r="F17" i="3" s="1"/>
  <c r="D16" i="3"/>
  <c r="F16" i="3" s="1"/>
  <c r="D11" i="3"/>
  <c r="F11" i="3" s="1"/>
  <c r="D10" i="3"/>
  <c r="F10" i="3" s="1"/>
  <c r="D9" i="3"/>
  <c r="F9" i="3" s="1"/>
  <c r="F12" i="3" s="1"/>
  <c r="D7" i="3"/>
  <c r="F7" i="3" s="1"/>
  <c r="D6" i="3"/>
  <c r="F6" i="3" s="1"/>
  <c r="D5" i="3"/>
  <c r="F5" i="3" s="1"/>
  <c r="D4" i="3"/>
  <c r="F4" i="3" s="1"/>
  <c r="F8" i="3" s="1"/>
  <c r="F13" i="3" s="1"/>
  <c r="J347" i="1"/>
  <c r="L347" i="1" s="1"/>
  <c r="N347" i="1" s="1"/>
  <c r="H87" i="2"/>
  <c r="J87" i="2" s="1"/>
  <c r="H128" i="2"/>
  <c r="J128" i="2" s="1"/>
  <c r="H126" i="2"/>
  <c r="J126" i="2" s="1"/>
  <c r="H125" i="2"/>
  <c r="J125" i="2" s="1"/>
  <c r="H124" i="2"/>
  <c r="J124" i="2" s="1"/>
  <c r="H123" i="2"/>
  <c r="J123" i="2" s="1"/>
  <c r="H122" i="2"/>
  <c r="J122" i="2" s="1"/>
  <c r="H120" i="2"/>
  <c r="J120" i="2" s="1"/>
  <c r="H119" i="2"/>
  <c r="J119" i="2" s="1"/>
  <c r="H118" i="2"/>
  <c r="J118" i="2" s="1"/>
  <c r="H117" i="2"/>
  <c r="J117" i="2" s="1"/>
  <c r="H116" i="2"/>
  <c r="J116" i="2" s="1"/>
  <c r="H115" i="2"/>
  <c r="J115" i="2" s="1"/>
  <c r="H112" i="2"/>
  <c r="J112" i="2" s="1"/>
  <c r="H111" i="2"/>
  <c r="J111" i="2" s="1"/>
  <c r="H109" i="2"/>
  <c r="J109" i="2" s="1"/>
  <c r="H108" i="2"/>
  <c r="J108" i="2" s="1"/>
  <c r="H107" i="2"/>
  <c r="J107" i="2" s="1"/>
  <c r="H106" i="2"/>
  <c r="J106" i="2" s="1"/>
  <c r="H105" i="2"/>
  <c r="J105" i="2" s="1"/>
  <c r="H104" i="2"/>
  <c r="J104" i="2" s="1"/>
  <c r="H102" i="2"/>
  <c r="J102" i="2" s="1"/>
  <c r="H101" i="2"/>
  <c r="J101" i="2" s="1"/>
  <c r="H100" i="2"/>
  <c r="J100" i="2" s="1"/>
  <c r="H99" i="2"/>
  <c r="J99" i="2" s="1"/>
  <c r="H98" i="2"/>
  <c r="J98" i="2" s="1"/>
  <c r="H97" i="2"/>
  <c r="J97" i="2" s="1"/>
  <c r="H96" i="2"/>
  <c r="J96" i="2" s="1"/>
  <c r="H95" i="2"/>
  <c r="J95" i="2" s="1"/>
  <c r="H94" i="2"/>
  <c r="J94" i="2" s="1"/>
  <c r="H93" i="2"/>
  <c r="J93" i="2" s="1"/>
  <c r="H92" i="2"/>
  <c r="J92" i="2" s="1"/>
  <c r="H91" i="2"/>
  <c r="J91" i="2" s="1"/>
  <c r="H90" i="2"/>
  <c r="J90" i="2" s="1"/>
  <c r="H89" i="2"/>
  <c r="J89" i="2" s="1"/>
  <c r="H88" i="2"/>
  <c r="J88" i="2" s="1"/>
  <c r="H86" i="2"/>
  <c r="J86" i="2" s="1"/>
  <c r="H85" i="2"/>
  <c r="J85" i="2" s="1"/>
  <c r="H84" i="2"/>
  <c r="J84" i="2" s="1"/>
  <c r="H83" i="2"/>
  <c r="J83" i="2" s="1"/>
  <c r="H82" i="2"/>
  <c r="J82" i="2" s="1"/>
  <c r="H81" i="2"/>
  <c r="J81" i="2" s="1"/>
  <c r="H80" i="2"/>
  <c r="J80" i="2" s="1"/>
  <c r="H79" i="2"/>
  <c r="J79" i="2" s="1"/>
  <c r="H78" i="2"/>
  <c r="J78" i="2" s="1"/>
  <c r="H77" i="2"/>
  <c r="J77" i="2" s="1"/>
  <c r="H76" i="2"/>
  <c r="J76" i="2" s="1"/>
  <c r="H75" i="2"/>
  <c r="J75" i="2" s="1"/>
  <c r="H74" i="2"/>
  <c r="J74" i="2" s="1"/>
  <c r="H73" i="2"/>
  <c r="J73" i="2" s="1"/>
  <c r="H72" i="2"/>
  <c r="J72" i="2" s="1"/>
  <c r="H71" i="2"/>
  <c r="J71" i="2" s="1"/>
  <c r="H70" i="2"/>
  <c r="J70" i="2" s="1"/>
  <c r="H69" i="2"/>
  <c r="J69" i="2" s="1"/>
  <c r="H68" i="2"/>
  <c r="J68" i="2" s="1"/>
  <c r="H67" i="2"/>
  <c r="J67" i="2" s="1"/>
  <c r="H66" i="2"/>
  <c r="J66" i="2" s="1"/>
  <c r="H65" i="2"/>
  <c r="J65" i="2" s="1"/>
  <c r="H64" i="2"/>
  <c r="J64" i="2" s="1"/>
  <c r="H63" i="2"/>
  <c r="J63" i="2" s="1"/>
  <c r="H62" i="2"/>
  <c r="J62" i="2" s="1"/>
  <c r="H61" i="2"/>
  <c r="J61" i="2" s="1"/>
  <c r="H60" i="2"/>
  <c r="J60" i="2" s="1"/>
  <c r="H59" i="2"/>
  <c r="J59" i="2" s="1"/>
  <c r="H58" i="2"/>
  <c r="J58" i="2" s="1"/>
  <c r="H57" i="2"/>
  <c r="J57" i="2" s="1"/>
  <c r="H56" i="2"/>
  <c r="J56" i="2" s="1"/>
  <c r="H55" i="2"/>
  <c r="J55" i="2" s="1"/>
  <c r="H54" i="2"/>
  <c r="J54" i="2" s="1"/>
  <c r="H53" i="2"/>
  <c r="J53" i="2" s="1"/>
  <c r="H52" i="2"/>
  <c r="J52" i="2" s="1"/>
  <c r="H51" i="2"/>
  <c r="J51" i="2" s="1"/>
  <c r="H50" i="2"/>
  <c r="J50" i="2" s="1"/>
  <c r="H49" i="2"/>
  <c r="J49" i="2" s="1"/>
  <c r="H48" i="2"/>
  <c r="J48" i="2" s="1"/>
  <c r="H47" i="2"/>
  <c r="J47" i="2" s="1"/>
  <c r="H46" i="2"/>
  <c r="J46" i="2" s="1"/>
  <c r="H45" i="2"/>
  <c r="J45" i="2" s="1"/>
  <c r="H44" i="2"/>
  <c r="J44" i="2" s="1"/>
  <c r="H43" i="2"/>
  <c r="J43" i="2" s="1"/>
  <c r="H42" i="2"/>
  <c r="J42" i="2" s="1"/>
  <c r="H41" i="2"/>
  <c r="J41" i="2" s="1"/>
  <c r="H40" i="2"/>
  <c r="J40" i="2" s="1"/>
  <c r="H39" i="2"/>
  <c r="J39" i="2" s="1"/>
  <c r="H38" i="2"/>
  <c r="J38" i="2" s="1"/>
  <c r="H37" i="2"/>
  <c r="J37" i="2" s="1"/>
  <c r="H36" i="2"/>
  <c r="J36" i="2" s="1"/>
  <c r="H35" i="2"/>
  <c r="J35" i="2" s="1"/>
  <c r="H34" i="2"/>
  <c r="J34" i="2" s="1"/>
  <c r="H33" i="2"/>
  <c r="J33" i="2" s="1"/>
  <c r="H32" i="2"/>
  <c r="J32" i="2" s="1"/>
  <c r="H31" i="2"/>
  <c r="J31" i="2" s="1"/>
  <c r="H30" i="2"/>
  <c r="J30" i="2" s="1"/>
  <c r="H29" i="2"/>
  <c r="J29" i="2" s="1"/>
  <c r="H28" i="2"/>
  <c r="J28" i="2" s="1"/>
  <c r="H27" i="2"/>
  <c r="J27" i="2" s="1"/>
  <c r="H26" i="2"/>
  <c r="J26" i="2" s="1"/>
  <c r="H25" i="2"/>
  <c r="J25" i="2" s="1"/>
  <c r="H23" i="2"/>
  <c r="J23" i="2" s="1"/>
  <c r="L23" i="2" s="1"/>
  <c r="H21" i="2"/>
  <c r="J21" i="2" s="1"/>
  <c r="L21" i="2" s="1"/>
  <c r="H20" i="2"/>
  <c r="J20" i="2" s="1"/>
  <c r="L20" i="2" s="1"/>
  <c r="H19" i="2"/>
  <c r="J19" i="2" s="1"/>
  <c r="L19" i="2" s="1"/>
  <c r="H18" i="2"/>
  <c r="J18" i="2" s="1"/>
  <c r="L18" i="2" s="1"/>
  <c r="H16" i="2"/>
  <c r="J16" i="2" s="1"/>
  <c r="L16" i="2" s="1"/>
  <c r="H15" i="2"/>
  <c r="J15" i="2" s="1"/>
  <c r="L15" i="2" s="1"/>
  <c r="H14" i="2"/>
  <c r="J14" i="2" s="1"/>
  <c r="L14" i="2" s="1"/>
  <c r="H13" i="2"/>
  <c r="J13" i="2" s="1"/>
  <c r="L13" i="2" s="1"/>
  <c r="H12" i="2"/>
  <c r="J12" i="2" s="1"/>
  <c r="L12" i="2" s="1"/>
  <c r="H11" i="2"/>
  <c r="J11" i="2" s="1"/>
  <c r="L11" i="2" s="1"/>
  <c r="H10" i="2"/>
  <c r="J10" i="2" s="1"/>
  <c r="L10" i="2" s="1"/>
  <c r="H9" i="2"/>
  <c r="J9" i="2" s="1"/>
  <c r="L9" i="2" s="1"/>
  <c r="H8" i="2"/>
  <c r="J8" i="2" s="1"/>
  <c r="L8" i="2" s="1"/>
  <c r="H7" i="2"/>
  <c r="J7" i="2" s="1"/>
  <c r="L7" i="2" s="1"/>
  <c r="H6" i="2"/>
  <c r="J6" i="2" s="1"/>
  <c r="J345" i="1"/>
  <c r="L345" i="1" s="1"/>
  <c r="N345" i="1" s="1"/>
  <c r="J341" i="1"/>
  <c r="L341" i="1" s="1"/>
  <c r="N341" i="1" s="1"/>
  <c r="J340" i="1"/>
  <c r="L340" i="1" s="1"/>
  <c r="N340" i="1" s="1"/>
  <c r="J266" i="1"/>
  <c r="L266" i="1" s="1"/>
  <c r="N266" i="1" s="1"/>
  <c r="J265" i="1"/>
  <c r="L265" i="1" s="1"/>
  <c r="N265" i="1" s="1"/>
  <c r="J102" i="1"/>
  <c r="L102" i="1" s="1"/>
  <c r="N102" i="1" s="1"/>
  <c r="J333" i="1"/>
  <c r="L333" i="1" s="1"/>
  <c r="N333" i="1" s="1"/>
  <c r="J332" i="1"/>
  <c r="L332" i="1" s="1"/>
  <c r="N332" i="1" s="1"/>
  <c r="J331" i="1"/>
  <c r="L331" i="1" s="1"/>
  <c r="J330" i="1"/>
  <c r="L330" i="1" s="1"/>
  <c r="N330" i="1" s="1"/>
  <c r="J329" i="1"/>
  <c r="L329" i="1" s="1"/>
  <c r="N329" i="1" s="1"/>
  <c r="J328" i="1"/>
  <c r="L328" i="1" s="1"/>
  <c r="N328" i="1" s="1"/>
  <c r="J326" i="1"/>
  <c r="L326" i="1" s="1"/>
  <c r="N326" i="1" s="1"/>
  <c r="J325" i="1"/>
  <c r="L325" i="1" s="1"/>
  <c r="N325" i="1" s="1"/>
  <c r="J323" i="1"/>
  <c r="L323" i="1" s="1"/>
  <c r="N323" i="1" s="1"/>
  <c r="J322" i="1"/>
  <c r="L322" i="1" s="1"/>
  <c r="N322" i="1" s="1"/>
  <c r="J321" i="1"/>
  <c r="L321" i="1" s="1"/>
  <c r="N321" i="1" s="1"/>
  <c r="J320" i="1"/>
  <c r="L320" i="1" s="1"/>
  <c r="N320" i="1" s="1"/>
  <c r="J319" i="1"/>
  <c r="L319" i="1" s="1"/>
  <c r="N319" i="1" s="1"/>
  <c r="J318" i="1"/>
  <c r="L318" i="1" s="1"/>
  <c r="N318" i="1" s="1"/>
  <c r="J316" i="1"/>
  <c r="L316" i="1" s="1"/>
  <c r="J314" i="1"/>
  <c r="L314" i="1" s="1"/>
  <c r="N314" i="1" s="1"/>
  <c r="J313" i="1"/>
  <c r="L313" i="1" s="1"/>
  <c r="J311" i="1"/>
  <c r="L311" i="1" s="1"/>
  <c r="J309" i="1"/>
  <c r="L309" i="1" s="1"/>
  <c r="N309" i="1" s="1"/>
  <c r="J308" i="1"/>
  <c r="L308" i="1" s="1"/>
  <c r="N308" i="1" s="1"/>
  <c r="J303" i="1"/>
  <c r="L303" i="1" s="1"/>
  <c r="N303" i="1" s="1"/>
  <c r="J302" i="1"/>
  <c r="L302" i="1" s="1"/>
  <c r="N302" i="1" s="1"/>
  <c r="J301" i="1"/>
  <c r="L301" i="1" s="1"/>
  <c r="N301" i="1" s="1"/>
  <c r="J300" i="1"/>
  <c r="L300" i="1" s="1"/>
  <c r="N300" i="1" s="1"/>
  <c r="J299" i="1"/>
  <c r="L299" i="1" s="1"/>
  <c r="N299" i="1" s="1"/>
  <c r="J298" i="1"/>
  <c r="L298" i="1" s="1"/>
  <c r="N298" i="1" s="1"/>
  <c r="J297" i="1"/>
  <c r="L297" i="1" s="1"/>
  <c r="N297" i="1" s="1"/>
  <c r="J295" i="1"/>
  <c r="L295" i="1" s="1"/>
  <c r="N295" i="1" s="1"/>
  <c r="J294" i="1"/>
  <c r="L294" i="1" s="1"/>
  <c r="N294" i="1" s="1"/>
  <c r="J293" i="1"/>
  <c r="L293" i="1" s="1"/>
  <c r="N293" i="1" s="1"/>
  <c r="J292" i="1"/>
  <c r="L292" i="1" s="1"/>
  <c r="N292" i="1" s="1"/>
  <c r="J290" i="1"/>
  <c r="L290" i="1" s="1"/>
  <c r="N290" i="1" s="1"/>
  <c r="J289" i="1"/>
  <c r="L289" i="1" s="1"/>
  <c r="N289" i="1" s="1"/>
  <c r="J288" i="1"/>
  <c r="L288" i="1" s="1"/>
  <c r="N288" i="1" s="1"/>
  <c r="J287" i="1"/>
  <c r="L287" i="1" s="1"/>
  <c r="N287" i="1" s="1"/>
  <c r="J286" i="1"/>
  <c r="L286" i="1" s="1"/>
  <c r="N286" i="1" s="1"/>
  <c r="J285" i="1"/>
  <c r="L285" i="1" s="1"/>
  <c r="N285" i="1" s="1"/>
  <c r="J284" i="1"/>
  <c r="L284" i="1" s="1"/>
  <c r="N284" i="1" s="1"/>
  <c r="J283" i="1"/>
  <c r="L283" i="1" s="1"/>
  <c r="N283" i="1" s="1"/>
  <c r="J282" i="1"/>
  <c r="L282" i="1" s="1"/>
  <c r="N282" i="1" s="1"/>
  <c r="J280" i="1"/>
  <c r="L280" i="1" s="1"/>
  <c r="N280" i="1" s="1"/>
  <c r="J279" i="1"/>
  <c r="L279" i="1" s="1"/>
  <c r="N279" i="1" s="1"/>
  <c r="J271" i="1"/>
  <c r="L271" i="1" s="1"/>
  <c r="N271" i="1" s="1"/>
  <c r="J277" i="1"/>
  <c r="L277" i="1" s="1"/>
  <c r="N277" i="1" s="1"/>
  <c r="J276" i="1"/>
  <c r="L276" i="1" s="1"/>
  <c r="N276" i="1" s="1"/>
  <c r="J275" i="1"/>
  <c r="L275" i="1" s="1"/>
  <c r="N275" i="1" s="1"/>
  <c r="J274" i="1"/>
  <c r="L274" i="1" s="1"/>
  <c r="N274" i="1" s="1"/>
  <c r="J273" i="1"/>
  <c r="L273" i="1" s="1"/>
  <c r="N273" i="1" s="1"/>
  <c r="J270" i="1"/>
  <c r="L270" i="1" s="1"/>
  <c r="N270" i="1" s="1"/>
  <c r="J269" i="1"/>
  <c r="L269" i="1" s="1"/>
  <c r="N269" i="1" s="1"/>
  <c r="J268" i="1"/>
  <c r="L268" i="1" s="1"/>
  <c r="N268" i="1" s="1"/>
  <c r="J267" i="1"/>
  <c r="L267" i="1" s="1"/>
  <c r="N267" i="1" s="1"/>
  <c r="J264" i="1"/>
  <c r="L264" i="1" s="1"/>
  <c r="N264" i="1" s="1"/>
  <c r="J263" i="1"/>
  <c r="L263" i="1" s="1"/>
  <c r="N263" i="1" s="1"/>
  <c r="J261" i="1"/>
  <c r="L261" i="1" s="1"/>
  <c r="N261" i="1" s="1"/>
  <c r="J260" i="1"/>
  <c r="L260" i="1" s="1"/>
  <c r="N260" i="1" s="1"/>
  <c r="J259" i="1"/>
  <c r="L259" i="1" s="1"/>
  <c r="N259" i="1" s="1"/>
  <c r="J257" i="1"/>
  <c r="L257" i="1" s="1"/>
  <c r="N257" i="1" s="1"/>
  <c r="J256" i="1"/>
  <c r="L256" i="1" s="1"/>
  <c r="N256" i="1" s="1"/>
  <c r="J255" i="1"/>
  <c r="L255" i="1" s="1"/>
  <c r="N255" i="1" s="1"/>
  <c r="J254" i="1"/>
  <c r="L254" i="1" s="1"/>
  <c r="N254" i="1" s="1"/>
  <c r="J252" i="1"/>
  <c r="L252" i="1" s="1"/>
  <c r="J250" i="1"/>
  <c r="L250" i="1" s="1"/>
  <c r="J248" i="1"/>
  <c r="L248" i="1" s="1"/>
  <c r="N248" i="1" s="1"/>
  <c r="J247" i="1"/>
  <c r="L247" i="1" s="1"/>
  <c r="N247" i="1" s="1"/>
  <c r="J246" i="1"/>
  <c r="L246" i="1" s="1"/>
  <c r="N246" i="1" s="1"/>
  <c r="J245" i="1"/>
  <c r="L245" i="1" s="1"/>
  <c r="N245" i="1" s="1"/>
  <c r="J244" i="1"/>
  <c r="L244" i="1" s="1"/>
  <c r="N244" i="1" s="1"/>
  <c r="J243" i="1"/>
  <c r="L243" i="1" s="1"/>
  <c r="N243" i="1" s="1"/>
  <c r="J241" i="1"/>
  <c r="L241" i="1" s="1"/>
  <c r="J238" i="1"/>
  <c r="L238" i="1" s="1"/>
  <c r="N238" i="1" s="1"/>
  <c r="J237" i="1"/>
  <c r="L237" i="1" s="1"/>
  <c r="N237" i="1" s="1"/>
  <c r="J236" i="1"/>
  <c r="L236" i="1" s="1"/>
  <c r="N236" i="1" s="1"/>
  <c r="J234" i="1"/>
  <c r="L234" i="1" s="1"/>
  <c r="N234" i="1" s="1"/>
  <c r="J233" i="1"/>
  <c r="L233" i="1" s="1"/>
  <c r="N233" i="1" s="1"/>
  <c r="J232" i="1"/>
  <c r="L232" i="1" s="1"/>
  <c r="N232" i="1" s="1"/>
  <c r="J231" i="1"/>
  <c r="L231" i="1" s="1"/>
  <c r="N231" i="1" s="1"/>
  <c r="J230" i="1"/>
  <c r="L230" i="1" s="1"/>
  <c r="N230" i="1" s="1"/>
  <c r="J228" i="1"/>
  <c r="L228" i="1" s="1"/>
  <c r="N228" i="1" s="1"/>
  <c r="J226" i="1"/>
  <c r="L226" i="1" s="1"/>
  <c r="N226" i="1" s="1"/>
  <c r="J225" i="1"/>
  <c r="L225" i="1" s="1"/>
  <c r="N225" i="1" s="1"/>
  <c r="J224" i="1"/>
  <c r="L224" i="1" s="1"/>
  <c r="N224" i="1" s="1"/>
  <c r="J223" i="1"/>
  <c r="L223" i="1" s="1"/>
  <c r="N223" i="1" s="1"/>
  <c r="J222" i="1"/>
  <c r="L222" i="1" s="1"/>
  <c r="N222" i="1" s="1"/>
  <c r="J221" i="1"/>
  <c r="L221" i="1" s="1"/>
  <c r="N221" i="1" s="1"/>
  <c r="J219" i="1"/>
  <c r="L219" i="1" s="1"/>
  <c r="N219" i="1" s="1"/>
  <c r="J218" i="1"/>
  <c r="L218" i="1" s="1"/>
  <c r="N218" i="1" s="1"/>
  <c r="J216" i="1"/>
  <c r="L216" i="1" s="1"/>
  <c r="N216" i="1" s="1"/>
  <c r="J215" i="1"/>
  <c r="L215" i="1" s="1"/>
  <c r="N215" i="1" s="1"/>
  <c r="J214" i="1"/>
  <c r="L214" i="1" s="1"/>
  <c r="N214" i="1" s="1"/>
  <c r="J213" i="1"/>
  <c r="L213" i="1" s="1"/>
  <c r="N213" i="1" s="1"/>
  <c r="J212" i="1"/>
  <c r="L212" i="1" s="1"/>
  <c r="N212" i="1" s="1"/>
  <c r="J210" i="1"/>
  <c r="L210" i="1" s="1"/>
  <c r="N210" i="1" s="1"/>
  <c r="J209" i="1"/>
  <c r="L209" i="1" s="1"/>
  <c r="N209" i="1" s="1"/>
  <c r="J208" i="1"/>
  <c r="L208" i="1" s="1"/>
  <c r="N208" i="1" s="1"/>
  <c r="J207" i="1"/>
  <c r="L207" i="1" s="1"/>
  <c r="N207" i="1" s="1"/>
  <c r="J204" i="1"/>
  <c r="L204" i="1" s="1"/>
  <c r="J203" i="1"/>
  <c r="L203" i="1" s="1"/>
  <c r="N203" i="1" s="1"/>
  <c r="J202" i="1"/>
  <c r="L202" i="1" s="1"/>
  <c r="N202" i="1" s="1"/>
  <c r="J201" i="1"/>
  <c r="L201" i="1" s="1"/>
  <c r="N201" i="1" s="1"/>
  <c r="J200" i="1"/>
  <c r="L200" i="1" s="1"/>
  <c r="N200" i="1" s="1"/>
  <c r="J199" i="1"/>
  <c r="L199" i="1" s="1"/>
  <c r="N199" i="1" s="1"/>
  <c r="J197" i="1"/>
  <c r="L197" i="1" s="1"/>
  <c r="J195" i="1"/>
  <c r="L195" i="1" s="1"/>
  <c r="N195" i="1" s="1"/>
  <c r="J194" i="1"/>
  <c r="L194" i="1" s="1"/>
  <c r="N194" i="1" s="1"/>
  <c r="J192" i="1"/>
  <c r="L192" i="1" s="1"/>
  <c r="N192" i="1" s="1"/>
  <c r="J191" i="1"/>
  <c r="L191" i="1" s="1"/>
  <c r="N191" i="1" s="1"/>
  <c r="J190" i="1"/>
  <c r="L190" i="1" s="1"/>
  <c r="N190" i="1" s="1"/>
  <c r="J189" i="1"/>
  <c r="L189" i="1" s="1"/>
  <c r="N189" i="1" s="1"/>
  <c r="J188" i="1"/>
  <c r="L188" i="1" s="1"/>
  <c r="N188" i="1" s="1"/>
  <c r="J187" i="1"/>
  <c r="L187" i="1" s="1"/>
  <c r="N187" i="1" s="1"/>
  <c r="J186" i="1"/>
  <c r="L186" i="1" s="1"/>
  <c r="N186" i="1" s="1"/>
  <c r="J185" i="1"/>
  <c r="L185" i="1" s="1"/>
  <c r="N185" i="1" s="1"/>
  <c r="J184" i="1"/>
  <c r="L184" i="1" s="1"/>
  <c r="N184" i="1" s="1"/>
  <c r="J183" i="1"/>
  <c r="L183" i="1" s="1"/>
  <c r="N183" i="1" s="1"/>
  <c r="J182" i="1"/>
  <c r="L182" i="1" s="1"/>
  <c r="N182" i="1" s="1"/>
  <c r="J181" i="1"/>
  <c r="L181" i="1" s="1"/>
  <c r="N181" i="1" s="1"/>
  <c r="J180" i="1"/>
  <c r="L180" i="1" s="1"/>
  <c r="N180" i="1" s="1"/>
  <c r="J179" i="1"/>
  <c r="L179" i="1" s="1"/>
  <c r="N179" i="1" s="1"/>
  <c r="J178" i="1"/>
  <c r="L178" i="1" s="1"/>
  <c r="N178" i="1" s="1"/>
  <c r="J176" i="1"/>
  <c r="L176" i="1" s="1"/>
  <c r="N176" i="1" s="1"/>
  <c r="J175" i="1"/>
  <c r="L175" i="1" s="1"/>
  <c r="N175" i="1" s="1"/>
  <c r="J174" i="1"/>
  <c r="L174" i="1" s="1"/>
  <c r="N174" i="1" s="1"/>
  <c r="J172" i="1"/>
  <c r="L172" i="1" s="1"/>
  <c r="J170" i="1"/>
  <c r="L170" i="1" s="1"/>
  <c r="J168" i="1"/>
  <c r="L168" i="1" s="1"/>
  <c r="N168" i="1" s="1"/>
  <c r="J167" i="1"/>
  <c r="L167" i="1" s="1"/>
  <c r="N167" i="1" s="1"/>
  <c r="J166" i="1"/>
  <c r="L166" i="1" s="1"/>
  <c r="N166" i="1" s="1"/>
  <c r="J165" i="1"/>
  <c r="L165" i="1" s="1"/>
  <c r="N165" i="1" s="1"/>
  <c r="J164" i="1"/>
  <c r="L164" i="1" s="1"/>
  <c r="N164" i="1" s="1"/>
  <c r="J163" i="1"/>
  <c r="L163" i="1" s="1"/>
  <c r="N163" i="1" s="1"/>
  <c r="J162" i="1"/>
  <c r="L162" i="1" s="1"/>
  <c r="N162" i="1" s="1"/>
  <c r="J161" i="1"/>
  <c r="L161" i="1" s="1"/>
  <c r="N161" i="1" s="1"/>
  <c r="J159" i="1"/>
  <c r="L159" i="1" s="1"/>
  <c r="N159" i="1" s="1"/>
  <c r="J158" i="1"/>
  <c r="L158" i="1" s="1"/>
  <c r="N158" i="1" s="1"/>
  <c r="J157" i="1"/>
  <c r="L157" i="1" s="1"/>
  <c r="N157" i="1" s="1"/>
  <c r="J156" i="1"/>
  <c r="L156" i="1" s="1"/>
  <c r="N156" i="1" s="1"/>
  <c r="J155" i="1"/>
  <c r="L155" i="1" s="1"/>
  <c r="N155" i="1" s="1"/>
  <c r="J154" i="1"/>
  <c r="L154" i="1" s="1"/>
  <c r="N154" i="1" s="1"/>
  <c r="J153" i="1"/>
  <c r="L153" i="1" s="1"/>
  <c r="N153" i="1" s="1"/>
  <c r="J152" i="1"/>
  <c r="L152" i="1" s="1"/>
  <c r="N152" i="1" s="1"/>
  <c r="J151" i="1"/>
  <c r="L151" i="1" s="1"/>
  <c r="N151" i="1" s="1"/>
  <c r="J150" i="1"/>
  <c r="L150" i="1" s="1"/>
  <c r="N150" i="1" s="1"/>
  <c r="J149" i="1"/>
  <c r="L149" i="1" s="1"/>
  <c r="N149" i="1" s="1"/>
  <c r="J148" i="1"/>
  <c r="L148" i="1" s="1"/>
  <c r="N148" i="1" s="1"/>
  <c r="J147" i="1"/>
  <c r="L147" i="1" s="1"/>
  <c r="N147" i="1" s="1"/>
  <c r="J146" i="1"/>
  <c r="L146" i="1" s="1"/>
  <c r="N146" i="1" s="1"/>
  <c r="J145" i="1"/>
  <c r="L145" i="1" s="1"/>
  <c r="N145" i="1" s="1"/>
  <c r="J144" i="1"/>
  <c r="L144" i="1" s="1"/>
  <c r="N144" i="1" s="1"/>
  <c r="J142" i="1"/>
  <c r="L142" i="1" s="1"/>
  <c r="N142" i="1" s="1"/>
  <c r="J141" i="1"/>
  <c r="L141" i="1" s="1"/>
  <c r="N141" i="1" s="1"/>
  <c r="J140" i="1"/>
  <c r="L140" i="1" s="1"/>
  <c r="N140" i="1" s="1"/>
  <c r="J138" i="1"/>
  <c r="L138" i="1" s="1"/>
  <c r="J136" i="1"/>
  <c r="L136" i="1" s="1"/>
  <c r="J134" i="1"/>
  <c r="L134" i="1" s="1"/>
  <c r="J132" i="1"/>
  <c r="L132" i="1" s="1"/>
  <c r="N132" i="1" s="1"/>
  <c r="J131" i="1"/>
  <c r="L131" i="1" s="1"/>
  <c r="N131" i="1" s="1"/>
  <c r="J130" i="1"/>
  <c r="L130" i="1" s="1"/>
  <c r="N130" i="1" s="1"/>
  <c r="J129" i="1"/>
  <c r="L129" i="1" s="1"/>
  <c r="N129" i="1" s="1"/>
  <c r="J128" i="1"/>
  <c r="L128" i="1" s="1"/>
  <c r="N128" i="1" s="1"/>
  <c r="J127" i="1"/>
  <c r="L127" i="1" s="1"/>
  <c r="N127" i="1" s="1"/>
  <c r="J126" i="1"/>
  <c r="L126" i="1" s="1"/>
  <c r="N126" i="1" s="1"/>
  <c r="J125" i="1"/>
  <c r="L125" i="1" s="1"/>
  <c r="N125" i="1" s="1"/>
  <c r="J124" i="1"/>
  <c r="L124" i="1" s="1"/>
  <c r="N124" i="1" s="1"/>
  <c r="J123" i="1"/>
  <c r="L123" i="1" s="1"/>
  <c r="N123" i="1" s="1"/>
  <c r="J122" i="1"/>
  <c r="L122" i="1" s="1"/>
  <c r="N122" i="1" s="1"/>
  <c r="J121" i="1"/>
  <c r="L121" i="1" s="1"/>
  <c r="N121" i="1" s="1"/>
  <c r="J120" i="1"/>
  <c r="L120" i="1" s="1"/>
  <c r="N120" i="1" s="1"/>
  <c r="J117" i="1"/>
  <c r="L117" i="1" s="1"/>
  <c r="J115" i="1"/>
  <c r="L115" i="1" s="1"/>
  <c r="J113" i="1"/>
  <c r="L113" i="1" s="1"/>
  <c r="J111" i="1"/>
  <c r="L111" i="1" s="1"/>
  <c r="J109" i="1"/>
  <c r="L109" i="1" s="1"/>
  <c r="J107" i="1"/>
  <c r="L107" i="1" s="1"/>
  <c r="N107" i="1" s="1"/>
  <c r="J106" i="1"/>
  <c r="L106" i="1" s="1"/>
  <c r="N106" i="1" s="1"/>
  <c r="J104" i="1"/>
  <c r="L104" i="1" s="1"/>
  <c r="N104" i="1" s="1"/>
  <c r="J101" i="1"/>
  <c r="L101" i="1" s="1"/>
  <c r="N101" i="1" s="1"/>
  <c r="J100" i="1"/>
  <c r="L100" i="1" s="1"/>
  <c r="N100" i="1" s="1"/>
  <c r="J99" i="1"/>
  <c r="L99" i="1" s="1"/>
  <c r="N99" i="1" s="1"/>
  <c r="J98" i="1"/>
  <c r="L98" i="1" s="1"/>
  <c r="N98" i="1" s="1"/>
  <c r="J97" i="1"/>
  <c r="L97" i="1" s="1"/>
  <c r="N97" i="1" s="1"/>
  <c r="J96" i="1"/>
  <c r="L96" i="1" s="1"/>
  <c r="N96" i="1" s="1"/>
  <c r="J95" i="1"/>
  <c r="L95" i="1" s="1"/>
  <c r="N95" i="1" s="1"/>
  <c r="J94" i="1"/>
  <c r="L94" i="1" s="1"/>
  <c r="N94" i="1" s="1"/>
  <c r="J93" i="1"/>
  <c r="L93" i="1" s="1"/>
  <c r="N93" i="1" s="1"/>
  <c r="J92" i="1"/>
  <c r="L92" i="1" s="1"/>
  <c r="N92" i="1" s="1"/>
  <c r="J91" i="1"/>
  <c r="L91" i="1" s="1"/>
  <c r="N91" i="1" s="1"/>
  <c r="J90" i="1"/>
  <c r="L90" i="1" s="1"/>
  <c r="N90" i="1" s="1"/>
  <c r="J89" i="1"/>
  <c r="L89" i="1" s="1"/>
  <c r="N89" i="1" s="1"/>
  <c r="J88" i="1"/>
  <c r="L88" i="1" s="1"/>
  <c r="N88" i="1" s="1"/>
  <c r="J87" i="1"/>
  <c r="L87" i="1" s="1"/>
  <c r="N87" i="1" s="1"/>
  <c r="J86" i="1"/>
  <c r="L86" i="1" s="1"/>
  <c r="N86" i="1" s="1"/>
  <c r="J85" i="1"/>
  <c r="L85" i="1" s="1"/>
  <c r="N85" i="1" s="1"/>
  <c r="J84" i="1"/>
  <c r="L84" i="1" s="1"/>
  <c r="N84" i="1" s="1"/>
  <c r="J83" i="1"/>
  <c r="L83" i="1" s="1"/>
  <c r="N83" i="1" s="1"/>
  <c r="J82" i="1"/>
  <c r="L82" i="1" s="1"/>
  <c r="N82" i="1" s="1"/>
  <c r="J81" i="1"/>
  <c r="L81" i="1" s="1"/>
  <c r="N81" i="1" s="1"/>
  <c r="J80" i="1"/>
  <c r="L80" i="1" s="1"/>
  <c r="N80" i="1" s="1"/>
  <c r="J79" i="1"/>
  <c r="L79" i="1" s="1"/>
  <c r="N79" i="1" s="1"/>
  <c r="J78" i="1"/>
  <c r="L78" i="1" s="1"/>
  <c r="N78" i="1" s="1"/>
  <c r="J77" i="1"/>
  <c r="L77" i="1" s="1"/>
  <c r="N77" i="1" s="1"/>
  <c r="J76" i="1"/>
  <c r="L76" i="1" s="1"/>
  <c r="N76" i="1" s="1"/>
  <c r="J75" i="1"/>
  <c r="L75" i="1" s="1"/>
  <c r="N75" i="1" s="1"/>
  <c r="J74" i="1"/>
  <c r="L74" i="1" s="1"/>
  <c r="N74" i="1" s="1"/>
  <c r="J73" i="1"/>
  <c r="L73" i="1" s="1"/>
  <c r="N73" i="1" s="1"/>
  <c r="J72" i="1"/>
  <c r="L72" i="1" s="1"/>
  <c r="N72" i="1" s="1"/>
  <c r="J71" i="1"/>
  <c r="L71" i="1" s="1"/>
  <c r="N71" i="1" s="1"/>
  <c r="J70" i="1"/>
  <c r="L70" i="1" s="1"/>
  <c r="N70" i="1" s="1"/>
  <c r="J69" i="1"/>
  <c r="L69" i="1" s="1"/>
  <c r="N69" i="1" s="1"/>
  <c r="J68" i="1"/>
  <c r="L68" i="1" s="1"/>
  <c r="N68" i="1" s="1"/>
  <c r="J67" i="1"/>
  <c r="L67" i="1" s="1"/>
  <c r="N67" i="1" s="1"/>
  <c r="J66" i="1"/>
  <c r="L66" i="1" s="1"/>
  <c r="N66" i="1" s="1"/>
  <c r="J65" i="1"/>
  <c r="L65" i="1" s="1"/>
  <c r="N65" i="1" s="1"/>
  <c r="J64" i="1"/>
  <c r="L64" i="1" s="1"/>
  <c r="N64" i="1" s="1"/>
  <c r="J63" i="1"/>
  <c r="L63" i="1" s="1"/>
  <c r="N63" i="1" s="1"/>
  <c r="J62" i="1"/>
  <c r="L62" i="1" s="1"/>
  <c r="N62" i="1" s="1"/>
  <c r="J61" i="1"/>
  <c r="L61" i="1" s="1"/>
  <c r="N61" i="1" s="1"/>
  <c r="J60" i="1"/>
  <c r="L60" i="1" s="1"/>
  <c r="N60" i="1" s="1"/>
  <c r="J58" i="1"/>
  <c r="L58" i="1" s="1"/>
  <c r="N58" i="1" s="1"/>
  <c r="J57" i="1"/>
  <c r="L57" i="1" s="1"/>
  <c r="N57" i="1" s="1"/>
  <c r="J56" i="1"/>
  <c r="L56" i="1" s="1"/>
  <c r="N56" i="1" s="1"/>
  <c r="J54" i="1"/>
  <c r="L54" i="1" s="1"/>
  <c r="N54" i="1" s="1"/>
  <c r="J53" i="1"/>
  <c r="L53" i="1" s="1"/>
  <c r="N53" i="1" s="1"/>
  <c r="J52" i="1"/>
  <c r="L52" i="1" s="1"/>
  <c r="N52" i="1" s="1"/>
  <c r="J51" i="1"/>
  <c r="L51" i="1" s="1"/>
  <c r="N51" i="1" s="1"/>
  <c r="J50" i="1"/>
  <c r="L50" i="1" s="1"/>
  <c r="N50" i="1" s="1"/>
  <c r="J49" i="1"/>
  <c r="L49" i="1" s="1"/>
  <c r="N49" i="1" s="1"/>
  <c r="J48" i="1"/>
  <c r="L48" i="1" s="1"/>
  <c r="N48" i="1" s="1"/>
  <c r="J47" i="1"/>
  <c r="L47" i="1" s="1"/>
  <c r="N47" i="1" s="1"/>
  <c r="J46" i="1"/>
  <c r="L46" i="1" s="1"/>
  <c r="N46" i="1" s="1"/>
  <c r="J45" i="1"/>
  <c r="L45" i="1" s="1"/>
  <c r="N45" i="1" s="1"/>
  <c r="J44" i="1"/>
  <c r="L44" i="1" s="1"/>
  <c r="N44" i="1" s="1"/>
  <c r="J43" i="1"/>
  <c r="L43" i="1" s="1"/>
  <c r="N43" i="1" s="1"/>
  <c r="J42" i="1"/>
  <c r="L42" i="1" s="1"/>
  <c r="N42" i="1" s="1"/>
  <c r="J41" i="1"/>
  <c r="L41" i="1" s="1"/>
  <c r="N41" i="1" s="1"/>
  <c r="J40" i="1"/>
  <c r="L40" i="1" s="1"/>
  <c r="N40" i="1" s="1"/>
  <c r="J38" i="1"/>
  <c r="L38" i="1" s="1"/>
  <c r="N38" i="1" s="1"/>
  <c r="J37" i="1"/>
  <c r="L37" i="1" s="1"/>
  <c r="N37" i="1" s="1"/>
  <c r="J35" i="1"/>
  <c r="L35" i="1" s="1"/>
  <c r="N35" i="1" s="1"/>
  <c r="J34" i="1"/>
  <c r="L34" i="1" s="1"/>
  <c r="N34" i="1" s="1"/>
  <c r="J33" i="1"/>
  <c r="L33" i="1" s="1"/>
  <c r="N33" i="1" s="1"/>
  <c r="J32" i="1"/>
  <c r="L32" i="1" s="1"/>
  <c r="N32" i="1" s="1"/>
  <c r="J31" i="1"/>
  <c r="L31" i="1" s="1"/>
  <c r="N31" i="1" s="1"/>
  <c r="J30" i="1"/>
  <c r="L30" i="1" s="1"/>
  <c r="N30" i="1" s="1"/>
  <c r="J29" i="1"/>
  <c r="L29" i="1" s="1"/>
  <c r="N29" i="1" s="1"/>
  <c r="J27" i="1"/>
  <c r="L27" i="1" s="1"/>
  <c r="J25" i="1"/>
  <c r="L25" i="1" s="1"/>
  <c r="N25" i="1" s="1"/>
  <c r="J24" i="1"/>
  <c r="L24" i="1" s="1"/>
  <c r="N24" i="1" s="1"/>
  <c r="J23" i="1"/>
  <c r="L23" i="1" s="1"/>
  <c r="N23" i="1" s="1"/>
  <c r="J20" i="1"/>
  <c r="J18" i="1"/>
  <c r="L18" i="1" s="1"/>
  <c r="N18" i="1" s="1"/>
  <c r="J17" i="1"/>
  <c r="L17" i="1" s="1"/>
  <c r="N17" i="1" s="1"/>
  <c r="J16" i="1"/>
  <c r="L16" i="1" s="1"/>
  <c r="N16" i="1" s="1"/>
  <c r="J15" i="1"/>
  <c r="L15" i="1" s="1"/>
  <c r="N15" i="1" s="1"/>
  <c r="J14" i="1"/>
  <c r="L14" i="1" s="1"/>
  <c r="N14" i="1" s="1"/>
  <c r="J13" i="1"/>
  <c r="L13" i="1" s="1"/>
  <c r="N13" i="1" s="1"/>
  <c r="J12" i="1"/>
  <c r="L12" i="1" s="1"/>
  <c r="N12" i="1" s="1"/>
  <c r="J11" i="1"/>
  <c r="L11" i="1" s="1"/>
  <c r="N11" i="1" s="1"/>
  <c r="J10" i="1"/>
  <c r="L10" i="1" s="1"/>
  <c r="N10" i="1" s="1"/>
  <c r="J9" i="1"/>
  <c r="L9" i="1" s="1"/>
  <c r="N9" i="1" s="1"/>
  <c r="J8" i="1"/>
  <c r="L8" i="1" s="1"/>
  <c r="N8" i="1" s="1"/>
  <c r="J7" i="1"/>
  <c r="L7" i="1" s="1"/>
  <c r="N7" i="1" s="1"/>
  <c r="J6" i="1"/>
  <c r="L6" i="1" s="1"/>
  <c r="N6" i="1" s="1"/>
  <c r="L17" i="2" l="1"/>
  <c r="L24" i="2" s="1"/>
  <c r="L28" i="1"/>
  <c r="N27" i="1"/>
  <c r="N28" i="1" s="1"/>
  <c r="L116" i="1"/>
  <c r="N115" i="1"/>
  <c r="N116" i="1" s="1"/>
  <c r="L137" i="1"/>
  <c r="L342" i="1" s="1"/>
  <c r="N136" i="1"/>
  <c r="N137" i="1" s="1"/>
  <c r="N342" i="1" s="1"/>
  <c r="L242" i="1"/>
  <c r="N241" i="1"/>
  <c r="N242" i="1" s="1"/>
  <c r="L253" i="1"/>
  <c r="N252" i="1"/>
  <c r="N253" i="1" s="1"/>
  <c r="L312" i="1"/>
  <c r="N311" i="1"/>
  <c r="N312" i="1" s="1"/>
  <c r="N324" i="1"/>
  <c r="L110" i="1"/>
  <c r="N109" i="1"/>
  <c r="N110" i="1" s="1"/>
  <c r="L118" i="1"/>
  <c r="N117" i="1"/>
  <c r="N118" i="1" s="1"/>
  <c r="L139" i="1"/>
  <c r="N138" i="1"/>
  <c r="N139" i="1" s="1"/>
  <c r="L171" i="1"/>
  <c r="N170" i="1"/>
  <c r="N171" i="1" s="1"/>
  <c r="L315" i="1"/>
  <c r="N313" i="1"/>
  <c r="N315" i="1" s="1"/>
  <c r="L112" i="1"/>
  <c r="N111" i="1"/>
  <c r="N112" i="1" s="1"/>
  <c r="N133" i="1"/>
  <c r="N143" i="1"/>
  <c r="L173" i="1"/>
  <c r="N172" i="1"/>
  <c r="N173" i="1" s="1"/>
  <c r="N193" i="1"/>
  <c r="N211" i="1"/>
  <c r="N217" i="1"/>
  <c r="N310" i="1"/>
  <c r="N334" i="1"/>
  <c r="N108" i="1"/>
  <c r="L114" i="1"/>
  <c r="N113" i="1"/>
  <c r="N114" i="1" s="1"/>
  <c r="L135" i="1"/>
  <c r="N134" i="1"/>
  <c r="N135" i="1" s="1"/>
  <c r="N177" i="1"/>
  <c r="L198" i="1"/>
  <c r="N197" i="1"/>
  <c r="N198" i="1" s="1"/>
  <c r="N220" i="1"/>
  <c r="L251" i="1"/>
  <c r="N250" i="1"/>
  <c r="N251" i="1" s="1"/>
  <c r="L317" i="1"/>
  <c r="N316" i="1"/>
  <c r="N317" i="1" s="1"/>
  <c r="N327" i="1"/>
  <c r="L335" i="1"/>
  <c r="N331" i="1"/>
  <c r="N335" i="1" s="1"/>
  <c r="N227" i="1"/>
  <c r="N235" i="1"/>
  <c r="N278" i="1"/>
  <c r="N291" i="1"/>
  <c r="N272" i="1"/>
  <c r="N296" i="1"/>
  <c r="N307" i="1"/>
  <c r="N160" i="1"/>
  <c r="N169" i="1"/>
  <c r="N196" i="1"/>
  <c r="N206" i="1"/>
  <c r="L205" i="1"/>
  <c r="N204" i="1"/>
  <c r="N205" i="1" s="1"/>
  <c r="N239" i="1"/>
  <c r="N249" i="1"/>
  <c r="N258" i="1"/>
  <c r="N262" i="1"/>
  <c r="N281" i="1"/>
  <c r="N105" i="1"/>
  <c r="N39" i="1"/>
  <c r="N19" i="1"/>
  <c r="N26" i="1"/>
  <c r="N36" i="1"/>
  <c r="L143" i="1"/>
  <c r="L334" i="1"/>
  <c r="J17" i="2"/>
  <c r="J24" i="2" s="1"/>
  <c r="L220" i="1"/>
  <c r="F21" i="3"/>
  <c r="F23" i="3" s="1"/>
  <c r="L108" i="1"/>
  <c r="J129" i="2"/>
  <c r="J110" i="2"/>
  <c r="J103" i="2"/>
  <c r="L20" i="1"/>
  <c r="J21" i="1"/>
  <c r="L327" i="1"/>
  <c r="K344" i="1"/>
  <c r="K348" i="1" s="1"/>
  <c r="L291" i="1"/>
  <c r="L239" i="1"/>
  <c r="L249" i="1"/>
  <c r="L258" i="1"/>
  <c r="L262" i="1"/>
  <c r="L272" i="1"/>
  <c r="L281" i="1"/>
  <c r="L296" i="1"/>
  <c r="L307" i="1"/>
  <c r="J121" i="2"/>
  <c r="J134" i="2" s="1"/>
  <c r="L160" i="1"/>
  <c r="L196" i="1"/>
  <c r="L193" i="1"/>
  <c r="L177" i="1"/>
  <c r="L278" i="1"/>
  <c r="L105" i="1"/>
  <c r="L133" i="1"/>
  <c r="L211" i="1"/>
  <c r="L227" i="1"/>
  <c r="L235" i="1"/>
  <c r="L324" i="1"/>
  <c r="L310" i="1"/>
  <c r="L217" i="1"/>
  <c r="L19" i="1"/>
  <c r="L36" i="1"/>
  <c r="L169" i="1"/>
  <c r="L206" i="1"/>
  <c r="L39" i="1"/>
  <c r="L26" i="1"/>
  <c r="J335" i="1"/>
  <c r="J334" i="1"/>
  <c r="J327" i="1"/>
  <c r="J324" i="1"/>
  <c r="J317" i="1"/>
  <c r="J315" i="1"/>
  <c r="J312" i="1"/>
  <c r="J310" i="1"/>
  <c r="J307" i="1"/>
  <c r="J296" i="1"/>
  <c r="J291" i="1"/>
  <c r="J281" i="1"/>
  <c r="J278" i="1"/>
  <c r="J272" i="1"/>
  <c r="J262" i="1"/>
  <c r="J258" i="1"/>
  <c r="J253" i="1"/>
  <c r="J251" i="1"/>
  <c r="J249" i="1"/>
  <c r="J242" i="1"/>
  <c r="J239" i="1"/>
  <c r="J235" i="1"/>
  <c r="J227" i="1"/>
  <c r="J220" i="1"/>
  <c r="J217" i="1"/>
  <c r="J211" i="1"/>
  <c r="J206" i="1"/>
  <c r="J205" i="1"/>
  <c r="J198" i="1"/>
  <c r="J196" i="1"/>
  <c r="J193" i="1"/>
  <c r="J177" i="1"/>
  <c r="J173" i="1"/>
  <c r="J171" i="1"/>
  <c r="J169" i="1"/>
  <c r="J160" i="1"/>
  <c r="J143" i="1"/>
  <c r="J139" i="1"/>
  <c r="J137" i="1"/>
  <c r="J342" i="1" s="1"/>
  <c r="J135" i="1"/>
  <c r="J133" i="1"/>
  <c r="J118" i="1"/>
  <c r="J116" i="1"/>
  <c r="J114" i="1"/>
  <c r="J112" i="1"/>
  <c r="J110" i="1"/>
  <c r="J108" i="1"/>
  <c r="J105" i="1"/>
  <c r="J39" i="1"/>
  <c r="J36" i="1"/>
  <c r="J28" i="1"/>
  <c r="J26" i="1"/>
  <c r="J19" i="1"/>
  <c r="I335" i="1"/>
  <c r="I334" i="1"/>
  <c r="I327" i="1"/>
  <c r="I324" i="1"/>
  <c r="I317" i="1"/>
  <c r="I315" i="1"/>
  <c r="I312" i="1"/>
  <c r="I310" i="1"/>
  <c r="I307" i="1"/>
  <c r="I296" i="1"/>
  <c r="I291" i="1"/>
  <c r="I281" i="1"/>
  <c r="I278" i="1"/>
  <c r="I272" i="1"/>
  <c r="I262" i="1"/>
  <c r="I258" i="1"/>
  <c r="I253" i="1"/>
  <c r="I251" i="1"/>
  <c r="I249" i="1"/>
  <c r="I242" i="1"/>
  <c r="I239" i="1"/>
  <c r="I235" i="1"/>
  <c r="I227" i="1"/>
  <c r="I220" i="1"/>
  <c r="I217" i="1"/>
  <c r="I211" i="1"/>
  <c r="I206" i="1"/>
  <c r="I205" i="1"/>
  <c r="I198" i="1"/>
  <c r="I196" i="1"/>
  <c r="I193" i="1"/>
  <c r="I177" i="1"/>
  <c r="I173" i="1"/>
  <c r="I171" i="1"/>
  <c r="I169" i="1"/>
  <c r="I160" i="1"/>
  <c r="I143" i="1"/>
  <c r="I139" i="1"/>
  <c r="I137" i="1"/>
  <c r="I342" i="1" s="1"/>
  <c r="I135" i="1"/>
  <c r="I133" i="1"/>
  <c r="I118" i="1"/>
  <c r="I116" i="1"/>
  <c r="I114" i="1"/>
  <c r="I112" i="1"/>
  <c r="I110" i="1"/>
  <c r="I108" i="1"/>
  <c r="I105" i="1"/>
  <c r="I39" i="1"/>
  <c r="I36" i="1"/>
  <c r="I28" i="1"/>
  <c r="I26" i="1"/>
  <c r="I19" i="1"/>
  <c r="H129" i="2"/>
  <c r="H135" i="2" s="1"/>
  <c r="H121" i="2"/>
  <c r="H134" i="2" s="1"/>
  <c r="H110" i="2"/>
  <c r="H103" i="2"/>
  <c r="H17" i="2"/>
  <c r="H24" i="2" s="1"/>
  <c r="H133" i="2" s="1"/>
  <c r="J133" i="2" s="1"/>
  <c r="L133" i="2" s="1"/>
  <c r="L136" i="2" s="1"/>
  <c r="L138" i="2" s="1"/>
  <c r="G129" i="2"/>
  <c r="G135" i="2" s="1"/>
  <c r="G121" i="2"/>
  <c r="G134" i="2" s="1"/>
  <c r="G110" i="2"/>
  <c r="G103" i="2"/>
  <c r="G17" i="2"/>
  <c r="G24" i="2" s="1"/>
  <c r="G133" i="2" s="1"/>
  <c r="L21" i="1" l="1"/>
  <c r="L119" i="1" s="1"/>
  <c r="L337" i="1" s="1"/>
  <c r="N20" i="1"/>
  <c r="N21" i="1" s="1"/>
  <c r="N339" i="1"/>
  <c r="N119" i="1"/>
  <c r="N337" i="1" s="1"/>
  <c r="J132" i="2"/>
  <c r="L339" i="1"/>
  <c r="G132" i="2"/>
  <c r="G136" i="2" s="1"/>
  <c r="G138" i="2" s="1"/>
  <c r="H132" i="2"/>
  <c r="H136" i="2" s="1"/>
  <c r="H138" i="2" s="1"/>
  <c r="J119" i="1"/>
  <c r="J337" i="1" s="1"/>
  <c r="J339" i="1"/>
  <c r="I339" i="1"/>
  <c r="I119" i="1"/>
  <c r="I337" i="1" s="1"/>
  <c r="D8" i="3"/>
  <c r="C8" i="3"/>
  <c r="H310" i="1"/>
  <c r="N344" i="1" l="1"/>
  <c r="N348" i="1" s="1"/>
  <c r="H357" i="1" s="1"/>
  <c r="L344" i="1"/>
  <c r="L348" i="1" s="1"/>
  <c r="J344" i="1"/>
  <c r="J348" i="1" s="1"/>
  <c r="I344" i="1"/>
  <c r="I348" i="1" s="1"/>
  <c r="H211" i="1"/>
  <c r="H358" i="1" l="1"/>
  <c r="H324" i="1"/>
  <c r="H262" i="1"/>
  <c r="H160" i="1"/>
  <c r="H26" i="1" l="1"/>
  <c r="H335" i="1" l="1"/>
  <c r="H334" i="1"/>
  <c r="H206" i="1" l="1"/>
  <c r="H205" i="1" l="1"/>
  <c r="F17" i="2" l="1"/>
  <c r="F103" i="2"/>
  <c r="F110" i="2"/>
  <c r="F121" i="2"/>
  <c r="F129" i="2"/>
  <c r="F24" i="2" l="1"/>
  <c r="F133" i="2" s="1"/>
  <c r="F132" i="2"/>
  <c r="H39" i="1" l="1"/>
  <c r="H327" i="1"/>
  <c r="H317" i="1"/>
  <c r="H315" i="1"/>
  <c r="H312" i="1"/>
  <c r="H307" i="1"/>
  <c r="H296" i="1"/>
  <c r="H291" i="1"/>
  <c r="H281" i="1"/>
  <c r="H278" i="1"/>
  <c r="H272" i="1"/>
  <c r="H258" i="1"/>
  <c r="H253" i="1"/>
  <c r="H251" i="1"/>
  <c r="H249" i="1"/>
  <c r="H242" i="1"/>
  <c r="H239" i="1"/>
  <c r="H235" i="1"/>
  <c r="H227" i="1"/>
  <c r="H220" i="1"/>
  <c r="H217" i="1"/>
  <c r="H198" i="1"/>
  <c r="H196" i="1"/>
  <c r="H193" i="1"/>
  <c r="H177" i="1"/>
  <c r="H173" i="1"/>
  <c r="H171" i="1"/>
  <c r="H169" i="1"/>
  <c r="H143" i="1"/>
  <c r="H139" i="1"/>
  <c r="H137" i="1"/>
  <c r="H135" i="1"/>
  <c r="H133" i="1"/>
  <c r="H118" i="1"/>
  <c r="H116" i="1"/>
  <c r="H114" i="1"/>
  <c r="H112" i="1"/>
  <c r="H110" i="1"/>
  <c r="H108" i="1"/>
  <c r="H105" i="1"/>
  <c r="H36" i="1"/>
  <c r="H28" i="1"/>
  <c r="H19" i="1"/>
  <c r="F135" i="2"/>
  <c r="F134" i="2"/>
  <c r="H339" i="1" l="1"/>
  <c r="H119" i="1"/>
  <c r="H337" i="1" s="1"/>
  <c r="F136" i="2"/>
  <c r="F138" i="2" s="1"/>
  <c r="D21" i="3"/>
  <c r="D23" i="3" s="1"/>
  <c r="C12" i="3"/>
  <c r="B8" i="3"/>
  <c r="H342" i="1"/>
  <c r="C21" i="3"/>
  <c r="C23" i="3" s="1"/>
  <c r="B21" i="3"/>
  <c r="B23" i="3" s="1"/>
  <c r="B12" i="3"/>
  <c r="D12" i="3"/>
  <c r="C13" i="3" l="1"/>
  <c r="B13" i="3"/>
  <c r="D13" i="3"/>
  <c r="H344" i="1"/>
  <c r="H348" i="1" l="1"/>
  <c r="I136" i="2"/>
  <c r="I138" i="2" s="1"/>
  <c r="J135" i="2"/>
  <c r="J136" i="2" s="1"/>
  <c r="J138" i="2" s="1"/>
</calcChain>
</file>

<file path=xl/sharedStrings.xml><?xml version="1.0" encoding="utf-8"?>
<sst xmlns="http://schemas.openxmlformats.org/spreadsheetml/2006/main" count="911" uniqueCount="523">
  <si>
    <t>Prog</t>
  </si>
  <si>
    <t>P p</t>
  </si>
  <si>
    <t>Popis</t>
  </si>
  <si>
    <t>Ocu mzda</t>
  </si>
  <si>
    <t>Osobný príplatok</t>
  </si>
  <si>
    <t>Ocú príplatok za kvalitné plnenie úloh</t>
  </si>
  <si>
    <t>Poistné Všeobecná zdravotná poisťovňa</t>
  </si>
  <si>
    <t>Poistné Dôvera</t>
  </si>
  <si>
    <t>poistné - nemocenské poistenie</t>
  </si>
  <si>
    <t>poistné -starobné poistenie</t>
  </si>
  <si>
    <t>poistné -úrazové</t>
  </si>
  <si>
    <t>poistné - invalidné</t>
  </si>
  <si>
    <t>poistenie v nezamestnanosti</t>
  </si>
  <si>
    <t>poistné do rezervného fondu</t>
  </si>
  <si>
    <t>cestovné náhrady - tuzemské</t>
  </si>
  <si>
    <t>Ocú - vodné</t>
  </si>
  <si>
    <t>Ocú - interierové vybavenie</t>
  </si>
  <si>
    <t>Ocú nákup výpočtovej techniky</t>
  </si>
  <si>
    <t>Knihy, časopisy, noviny</t>
  </si>
  <si>
    <t>Ocú softver</t>
  </si>
  <si>
    <t>údržba výpočtovej techniky</t>
  </si>
  <si>
    <t>údržba kancelárs. strojov</t>
  </si>
  <si>
    <t>revízie, kontrola zariadení</t>
  </si>
  <si>
    <t>údržba administratív. Budov</t>
  </si>
  <si>
    <t>nájomné pozemky</t>
  </si>
  <si>
    <t>školenia,kurzy,semináre,porady</t>
  </si>
  <si>
    <t>súťažné podklady</t>
  </si>
  <si>
    <t>rozmnožovacie a plánografické práce</t>
  </si>
  <si>
    <t>advokátske, komerčné, právne služby</t>
  </si>
  <si>
    <t>štúdie, expertízy, posudky</t>
  </si>
  <si>
    <t>poplatky banke</t>
  </si>
  <si>
    <t>stravovanie zamestnanci</t>
  </si>
  <si>
    <t>prídel do soc. Fondu</t>
  </si>
  <si>
    <t>odmeny a príspevky</t>
  </si>
  <si>
    <t>Ocú dohody</t>
  </si>
  <si>
    <t>zrážková daň</t>
  </si>
  <si>
    <t>PN</t>
  </si>
  <si>
    <t>Bežné transfery - odstupné</t>
  </si>
  <si>
    <t>rutinná aštandar  oprava strojov</t>
  </si>
  <si>
    <t>odmena kronikárovi</t>
  </si>
  <si>
    <t>Ocú elek energia</t>
  </si>
  <si>
    <t>Ocu telefón, fax</t>
  </si>
  <si>
    <t>Ocú kancelárske potreby</t>
  </si>
  <si>
    <t>poplatok SOZA</t>
  </si>
  <si>
    <t>územný plán</t>
  </si>
  <si>
    <t>správne poplatky</t>
  </si>
  <si>
    <t>dane</t>
  </si>
  <si>
    <t>Ocú plyn</t>
  </si>
  <si>
    <t xml:space="preserve"> koncesionársky poplatok</t>
  </si>
  <si>
    <t>Ocú čistiace potreby</t>
  </si>
  <si>
    <t>poštové  a telekomunikačné služby</t>
  </si>
  <si>
    <t>tlačivá, tlačiarenské služby</t>
  </si>
  <si>
    <t>kvety, vence</t>
  </si>
  <si>
    <t>Spolu - Bežný rozpočet</t>
  </si>
  <si>
    <t>stravovanie</t>
  </si>
  <si>
    <t>použitie soc. Fondu</t>
  </si>
  <si>
    <t>prispevok ZMOS</t>
  </si>
  <si>
    <t>členstvo v org. a združeniach</t>
  </si>
  <si>
    <t>propagácia a reklama</t>
  </si>
  <si>
    <t>propagácia a prezentácia obce</t>
  </si>
  <si>
    <t>mzda kontrolórka</t>
  </si>
  <si>
    <t>kontrólna činnosť</t>
  </si>
  <si>
    <t>auditórska služba</t>
  </si>
  <si>
    <t xml:space="preserve">audit </t>
  </si>
  <si>
    <t>odmena poslancom</t>
  </si>
  <si>
    <t>obecné zastupiteľstvo</t>
  </si>
  <si>
    <t>Plánovanie manažment, kontrola</t>
  </si>
  <si>
    <t>material  nájomné byty</t>
  </si>
  <si>
    <t>NB 9 energia</t>
  </si>
  <si>
    <t>NB- 9 voda</t>
  </si>
  <si>
    <t>NB-432  energia</t>
  </si>
  <si>
    <t>NB-432  voda</t>
  </si>
  <si>
    <t>NB-435  energia</t>
  </si>
  <si>
    <t>NB-435  voda</t>
  </si>
  <si>
    <t>NB-436  energia</t>
  </si>
  <si>
    <t>NB-436  voda</t>
  </si>
  <si>
    <t>NB-437  energia</t>
  </si>
  <si>
    <t>NB-437  voda</t>
  </si>
  <si>
    <t>manažment</t>
  </si>
  <si>
    <t>splátka úrokov z úveru</t>
  </si>
  <si>
    <t>splátka dlhodobého úveru</t>
  </si>
  <si>
    <t>inžinierske a geometrické plány</t>
  </si>
  <si>
    <t>nákup pozemkov IBV</t>
  </si>
  <si>
    <t>IBV Dolinky realizácia</t>
  </si>
  <si>
    <t>IBV Dolinky  projektová dokumentácia</t>
  </si>
  <si>
    <t>mzda chránená dielňa  ŠR</t>
  </si>
  <si>
    <t>poistne  CHD - všeobecná zdrav poisť ŠR</t>
  </si>
  <si>
    <t>CHD-nemoc poisten ŠR</t>
  </si>
  <si>
    <t>CHD-starob poisten  ŠR</t>
  </si>
  <si>
    <t>CHD-úrazové poisten  ŠR</t>
  </si>
  <si>
    <t>CHD-invalidné poisten  ŠR</t>
  </si>
  <si>
    <t>CHD-rezervný fond ŠRF</t>
  </si>
  <si>
    <t>Europsky socialny fond - prostr EU</t>
  </si>
  <si>
    <t>mzda opatrovateľka</t>
  </si>
  <si>
    <t>dávky soc zabezpečenia</t>
  </si>
  <si>
    <t>socialny príspevok</t>
  </si>
  <si>
    <t>príspevok pri živel pohromách</t>
  </si>
  <si>
    <t>matrika mzda</t>
  </si>
  <si>
    <t>matrika poistné - zdravotná poistovne</t>
  </si>
  <si>
    <t>matrika nemocenské poistenie</t>
  </si>
  <si>
    <t>matrika starobne poistenie</t>
  </si>
  <si>
    <t>matrika úrazové poistenie</t>
  </si>
  <si>
    <t>matrika invalidné poistenie</t>
  </si>
  <si>
    <t>matrika poistenie v nezamestnanosti</t>
  </si>
  <si>
    <t>matrika poistenie rezervný fond</t>
  </si>
  <si>
    <t>matrika material</t>
  </si>
  <si>
    <t>material REGOP</t>
  </si>
  <si>
    <t>spoločný úrad</t>
  </si>
  <si>
    <t>spoloč úrad -stavebný úrad</t>
  </si>
  <si>
    <t>spoloč úrad -životné prostredie</t>
  </si>
  <si>
    <t>bežné transfery obcí - CO</t>
  </si>
  <si>
    <t>bežné transfery obcí - Spoloč úrad</t>
  </si>
  <si>
    <t>BR -administratívne služby</t>
  </si>
  <si>
    <t>BR-pomoc občanom v hmotnej núdzi</t>
  </si>
  <si>
    <t>BR- opatrovateľská služba</t>
  </si>
  <si>
    <t>BR - Europsky socialny fond - prostr ŠR</t>
  </si>
  <si>
    <t>MR - CD platne</t>
  </si>
  <si>
    <t>MR - údržba</t>
  </si>
  <si>
    <t>BR- miestny rozhlas</t>
  </si>
  <si>
    <t>Trakovické novinky</t>
  </si>
  <si>
    <t>BR - Trakovické novinky</t>
  </si>
  <si>
    <t>ZS- el. energia</t>
  </si>
  <si>
    <t>ZS-vodné,stočné</t>
  </si>
  <si>
    <t>ZS- material</t>
  </si>
  <si>
    <t>ZS- údržba</t>
  </si>
  <si>
    <t>ZS-plyn</t>
  </si>
  <si>
    <t>BR - Zdravotné stredisko</t>
  </si>
  <si>
    <t>Dom služieb - plyn</t>
  </si>
  <si>
    <t>Dom služieb -vodné stočné</t>
  </si>
  <si>
    <t>Dom služieb - údržba</t>
  </si>
  <si>
    <t>BR- Dom služieb</t>
  </si>
  <si>
    <t>Dom smútku - el energia</t>
  </si>
  <si>
    <t>Dom smútku - vodné</t>
  </si>
  <si>
    <t>Dom smútku -material</t>
  </si>
  <si>
    <t>Dom smútku + cintorín - údržba</t>
  </si>
  <si>
    <t>BR - Dom mútku+ cintorín</t>
  </si>
  <si>
    <t>rekonštrukcia Dom smútku</t>
  </si>
  <si>
    <t>osvetlenie cintorína</t>
  </si>
  <si>
    <t>KR -  IBV dolinky</t>
  </si>
  <si>
    <t>KR - Dom smútku + cintorin</t>
  </si>
  <si>
    <t>PO - hasiace prístroje</t>
  </si>
  <si>
    <t>PO - dokumentácia</t>
  </si>
  <si>
    <t>PO - benzin</t>
  </si>
  <si>
    <t>PO - výkon požiarneho technika</t>
  </si>
  <si>
    <t>PO - údržba priestorov</t>
  </si>
  <si>
    <t>PO - členský príspevok</t>
  </si>
  <si>
    <t>BR - Požiarna ochrana</t>
  </si>
  <si>
    <t>Zberný dvor - materiál</t>
  </si>
  <si>
    <t>Uloženie a likvidácia odpadu</t>
  </si>
  <si>
    <t>BR -  odpady</t>
  </si>
  <si>
    <t>Zberný dvor - realizácia</t>
  </si>
  <si>
    <t>KR - Zberný dvor</t>
  </si>
  <si>
    <t>obecná kanalizácia  - údržba</t>
  </si>
  <si>
    <t xml:space="preserve">obecná kanalizácia  </t>
  </si>
  <si>
    <t>Kanalizácia Envirofond</t>
  </si>
  <si>
    <t>KR - kanalizácia</t>
  </si>
  <si>
    <t>monitoring skládky, úprava</t>
  </si>
  <si>
    <t xml:space="preserve">BR - skladka </t>
  </si>
  <si>
    <t>posypový material</t>
  </si>
  <si>
    <t>MK - Dopravné značky</t>
  </si>
  <si>
    <t>MK -údržba MK a chodníkov</t>
  </si>
  <si>
    <t>BR - Miestne komunikácie</t>
  </si>
  <si>
    <t>KR - Miestne komunikácie</t>
  </si>
  <si>
    <t>MŠ, ZŠ - splácanie úverov</t>
  </si>
  <si>
    <t>BR - MŠ+ ZŠ</t>
  </si>
  <si>
    <t>KR - MŠ+ ZŠ</t>
  </si>
  <si>
    <t>ZŠ+ MŠ - športové podujatia</t>
  </si>
  <si>
    <t>ZŠ + MŠ - knihy,publikácie</t>
  </si>
  <si>
    <t>BR - ZŠ voľnočasové aktivity</t>
  </si>
  <si>
    <t>TJ energia</t>
  </si>
  <si>
    <t>TJ voda</t>
  </si>
  <si>
    <t>TJ material</t>
  </si>
  <si>
    <t>TJ -údržba</t>
  </si>
  <si>
    <t>TJ - športové podujatia</t>
  </si>
  <si>
    <t>TJ - doprava športovcov</t>
  </si>
  <si>
    <t>TJ finančný príspevok</t>
  </si>
  <si>
    <t>TJ - plyn</t>
  </si>
  <si>
    <t>BR- podpora športových klubov</t>
  </si>
  <si>
    <t>nákup pozemkov TJ</t>
  </si>
  <si>
    <t>Kurty material+ údržba</t>
  </si>
  <si>
    <t>KR -  podpora športových klubov</t>
  </si>
  <si>
    <t>KD - el. energia</t>
  </si>
  <si>
    <t>KD - vodné,stočné</t>
  </si>
  <si>
    <t>KD - inetrierové vybavenie</t>
  </si>
  <si>
    <t>KD - servisné práce</t>
  </si>
  <si>
    <t>KD - údržba budovy</t>
  </si>
  <si>
    <t>KD - čistenie,pranie</t>
  </si>
  <si>
    <t xml:space="preserve">KD - plyn </t>
  </si>
  <si>
    <t>BR- Kultúrny dom</t>
  </si>
  <si>
    <t>MK - knihy,noviny</t>
  </si>
  <si>
    <t>BR - miestna knižnica</t>
  </si>
  <si>
    <t>KD- doprava na kultúr podujatia</t>
  </si>
  <si>
    <t>KD - kultúrne podujatia</t>
  </si>
  <si>
    <t>BR - kultúrne podujatia</t>
  </si>
  <si>
    <t>BT- dotácia spoloč organizáciam</t>
  </si>
  <si>
    <t>BR - dotácia spoloč organizáciam</t>
  </si>
  <si>
    <t>verejné osvetlenie - elek. Energia</t>
  </si>
  <si>
    <t>verejné osvetlenie - údržba</t>
  </si>
  <si>
    <t>verejné osvetlenie externý manažment</t>
  </si>
  <si>
    <t>BR - verejné osvetlenie</t>
  </si>
  <si>
    <t>verejná zeleň - výsdba sadenice</t>
  </si>
  <si>
    <t>verejná zeleň - údržba</t>
  </si>
  <si>
    <t>BR - verejná zeleň</t>
  </si>
  <si>
    <t>Bežný rozpočet - spolu</t>
  </si>
  <si>
    <t>Kapitálový rozpočet - spolu</t>
  </si>
  <si>
    <t>001</t>
  </si>
  <si>
    <t>002</t>
  </si>
  <si>
    <t>003</t>
  </si>
  <si>
    <t>004</t>
  </si>
  <si>
    <t>005</t>
  </si>
  <si>
    <t>007</t>
  </si>
  <si>
    <t>009</t>
  </si>
  <si>
    <t>013</t>
  </si>
  <si>
    <t>016</t>
  </si>
  <si>
    <t>Reprezentačné</t>
  </si>
  <si>
    <t>006</t>
  </si>
  <si>
    <t>011</t>
  </si>
  <si>
    <t>012</t>
  </si>
  <si>
    <t>014</t>
  </si>
  <si>
    <t>015</t>
  </si>
  <si>
    <t>026</t>
  </si>
  <si>
    <t>027</t>
  </si>
  <si>
    <t>035</t>
  </si>
  <si>
    <t>stravovanie dôchodci</t>
  </si>
  <si>
    <t>BR . Stravovanie dôchodci</t>
  </si>
  <si>
    <t>BR - zimná údržba</t>
  </si>
  <si>
    <t>BR -správa nájomných bytov</t>
  </si>
  <si>
    <t>BR -bežný rozpočet</t>
  </si>
  <si>
    <t>BR - finančné operácie</t>
  </si>
  <si>
    <t>BR -  IBV Dolinky</t>
  </si>
  <si>
    <t>byt ZS udržba</t>
  </si>
  <si>
    <t>finančné operácie</t>
  </si>
  <si>
    <t>D</t>
  </si>
  <si>
    <t>Pol1</t>
  </si>
  <si>
    <t>Pol2</t>
  </si>
  <si>
    <t>popis</t>
  </si>
  <si>
    <t>dotácia škola prenesené kompetencie</t>
  </si>
  <si>
    <t>BT z narodného úradu práce</t>
  </si>
  <si>
    <t>BT obciam stavebný poriadok</t>
  </si>
  <si>
    <t>BT obciam matrika</t>
  </si>
  <si>
    <t>BT obciam škola</t>
  </si>
  <si>
    <t>BT obciam  životné prostredie</t>
  </si>
  <si>
    <t>BT obciam  hlásenie pobytu REGOP</t>
  </si>
  <si>
    <t>BT rodinné prídavky</t>
  </si>
  <si>
    <t>dotácia CO</t>
  </si>
  <si>
    <t>dotácia voľby</t>
  </si>
  <si>
    <t>Transfer chránená dielňa ŠR</t>
  </si>
  <si>
    <t>Výnos daň z príjmov</t>
  </si>
  <si>
    <t>daň za psa</t>
  </si>
  <si>
    <t>daň za ubytovanie</t>
  </si>
  <si>
    <t>daň za užívanie verejného priestranstva</t>
  </si>
  <si>
    <t>daň za komunálne odpady a drobné odpady</t>
  </si>
  <si>
    <t>daň za jadrové zariadenia</t>
  </si>
  <si>
    <t>daň za dobývací priestor</t>
  </si>
  <si>
    <t>dividendy</t>
  </si>
  <si>
    <t>príjmy z prenajatých pozemkov</t>
  </si>
  <si>
    <t>polatky za znečisťovanie ovzdušia</t>
  </si>
  <si>
    <t>úroky z finančných operácii</t>
  </si>
  <si>
    <t>prijmy z náhrad z poistného plnenia</t>
  </si>
  <si>
    <t>príjmy z lotérii</t>
  </si>
  <si>
    <t>príjmy z dobropisov</t>
  </si>
  <si>
    <t>príjem soc fond</t>
  </si>
  <si>
    <t>tuz. Bežné transfery z rozpočtu VUC</t>
  </si>
  <si>
    <t>daň z pozemkov</t>
  </si>
  <si>
    <t>daň zo stavieb FO</t>
  </si>
  <si>
    <t>daň z bytov a nebytových priestorov</t>
  </si>
  <si>
    <t xml:space="preserve">nájom budovy ZS </t>
  </si>
  <si>
    <t>správne poplatkyFO</t>
  </si>
  <si>
    <t>ZS poplatok za plyn</t>
  </si>
  <si>
    <t>strava dôchodci</t>
  </si>
  <si>
    <t>poplatky za prebytočny HM</t>
  </si>
  <si>
    <t>daň z pozemkov PO</t>
  </si>
  <si>
    <t>daň zo stavieb PO</t>
  </si>
  <si>
    <t>nájomné byt ZS</t>
  </si>
  <si>
    <t>správne poplatky PO</t>
  </si>
  <si>
    <t>poplatky za MR</t>
  </si>
  <si>
    <t>Daň orná pôda</t>
  </si>
  <si>
    <t>nájomné kvetinárstvo</t>
  </si>
  <si>
    <t>EON výruby</t>
  </si>
  <si>
    <t>ZS polatky za energiu</t>
  </si>
  <si>
    <t>nájom kaderníctvo</t>
  </si>
  <si>
    <t>ZS poplatok vodné</t>
  </si>
  <si>
    <t>nájom budovy lekáreň</t>
  </si>
  <si>
    <t>kvetinárstvo -vodné,stočné</t>
  </si>
  <si>
    <t>nájom , poplatky Kd</t>
  </si>
  <si>
    <t>kvetinárstvo popl. plyn</t>
  </si>
  <si>
    <t>nájom bytovka č.9</t>
  </si>
  <si>
    <t>kaderníctvo -vodné</t>
  </si>
  <si>
    <t>nájom byt č. 432</t>
  </si>
  <si>
    <t>kaderníctvo plyn</t>
  </si>
  <si>
    <t>nájom byt 436</t>
  </si>
  <si>
    <t>lekáreň vodné,stočné</t>
  </si>
  <si>
    <t>najom byt 437</t>
  </si>
  <si>
    <t>lekáreň popl. plyn</t>
  </si>
  <si>
    <t>nájom byt č. 435</t>
  </si>
  <si>
    <t>ZS byt vodné,  stočné</t>
  </si>
  <si>
    <t>nájom kozmetika</t>
  </si>
  <si>
    <t>najom byt č.9 elek ener</t>
  </si>
  <si>
    <t>nájom  biopredajňa</t>
  </si>
  <si>
    <t>najom bytč.9 vodné</t>
  </si>
  <si>
    <t>nájom SPP</t>
  </si>
  <si>
    <t>nájom byt 432 -elek energ</t>
  </si>
  <si>
    <t>nájom bar TJ</t>
  </si>
  <si>
    <t>najom byt 432 voda</t>
  </si>
  <si>
    <t>NB 435 elektr.enerb</t>
  </si>
  <si>
    <t>NB 435 voda</t>
  </si>
  <si>
    <t>NB436 voda</t>
  </si>
  <si>
    <t>NB436 elek.energ.</t>
  </si>
  <si>
    <t>NB 437 elek energ</t>
  </si>
  <si>
    <t>NB 437 voda</t>
  </si>
  <si>
    <t>kozmetika vodné</t>
  </si>
  <si>
    <t>biopredajňa elektrina</t>
  </si>
  <si>
    <t>biopredajňa voda</t>
  </si>
  <si>
    <t>cinorínske poplatky</t>
  </si>
  <si>
    <t>vstup posilovňa</t>
  </si>
  <si>
    <t>vstup tenis kurty</t>
  </si>
  <si>
    <t>kozmetika plyn</t>
  </si>
  <si>
    <t>dotácia transpetrol</t>
  </si>
  <si>
    <t>KT obecná kanalizácia</t>
  </si>
  <si>
    <t>KT materská škola</t>
  </si>
  <si>
    <t>soc fond</t>
  </si>
  <si>
    <t>zostato rezervný fond</t>
  </si>
  <si>
    <t>zostatok predchádz obdobie- NDS</t>
  </si>
  <si>
    <t>zostatok predchádzaj  obdobie Ekopolis</t>
  </si>
  <si>
    <t>ZDR</t>
  </si>
  <si>
    <t>008</t>
  </si>
  <si>
    <t>spolu</t>
  </si>
  <si>
    <t>Príjmy spolu</t>
  </si>
  <si>
    <t>vlastné príjmy  RO</t>
  </si>
  <si>
    <t>Transfery</t>
  </si>
  <si>
    <t>Transfery spolu</t>
  </si>
  <si>
    <t>spolu finančné operácie</t>
  </si>
  <si>
    <t>Bežný rozpočet spolu</t>
  </si>
  <si>
    <t>Kapitálový rozpočet</t>
  </si>
  <si>
    <t>Finančné operácie</t>
  </si>
  <si>
    <t>Prenesené kompetencie ZŠ</t>
  </si>
  <si>
    <t>Vlastné zdroje ZŠ</t>
  </si>
  <si>
    <t>Výdavky spolu</t>
  </si>
  <si>
    <t>Pol</t>
  </si>
  <si>
    <t>2</t>
  </si>
  <si>
    <t>11T2</t>
  </si>
  <si>
    <t>Poistné Všeobecná zdravotná</t>
  </si>
  <si>
    <t>poistné na starobné poistenie</t>
  </si>
  <si>
    <t>poistné na úrazové poistenie</t>
  </si>
  <si>
    <t>poistenie</t>
  </si>
  <si>
    <t>cestovné voľby</t>
  </si>
  <si>
    <t>knihy,časopisy</t>
  </si>
  <si>
    <t>16</t>
  </si>
  <si>
    <t>občerstvenie voľby</t>
  </si>
  <si>
    <t>palivo,mazivá</t>
  </si>
  <si>
    <t>údržba volebnej miestnosti</t>
  </si>
  <si>
    <t>všeobecné služby</t>
  </si>
  <si>
    <t>dotácia Regob</t>
  </si>
  <si>
    <t>stravné voľby</t>
  </si>
  <si>
    <t>odmeny komisia</t>
  </si>
  <si>
    <t>odmeny doručenky</t>
  </si>
  <si>
    <t>037</t>
  </si>
  <si>
    <t>vratky</t>
  </si>
  <si>
    <t>zo ŠR</t>
  </si>
  <si>
    <t>vyvesené</t>
  </si>
  <si>
    <t>zvesené</t>
  </si>
  <si>
    <t>REKAPITULÁCIA VÝDAVKOV</t>
  </si>
  <si>
    <t>Bežné výdavky</t>
  </si>
  <si>
    <t>Kapitálové výdavky</t>
  </si>
  <si>
    <t>Rozpočtované VÝDAVKY SPOLU</t>
  </si>
  <si>
    <t>Prenesené kompetencie základná škola</t>
  </si>
  <si>
    <t>Originálne kompetencie základná škola</t>
  </si>
  <si>
    <t>Vlastné zdroje základná škola</t>
  </si>
  <si>
    <t>Nerozpočtované VÝDAVKY RO SPOLU:</t>
  </si>
  <si>
    <t>VÝDAVKY SPOLU</t>
  </si>
  <si>
    <t>REKAPITULÁCIA PRÍJMOV</t>
  </si>
  <si>
    <t>Bežné príjmy</t>
  </si>
  <si>
    <t>Kapitálové príjmy</t>
  </si>
  <si>
    <t>Rozpočtované PRÍJMY OBCE SPOLU</t>
  </si>
  <si>
    <t>Vlastné príjmy RO s práv. subjektiv.</t>
  </si>
  <si>
    <t>PRÍJMY SPOLU</t>
  </si>
  <si>
    <t>poplatok za stavebné odpady</t>
  </si>
  <si>
    <t>predaj výrobkov</t>
  </si>
  <si>
    <t>platby za stravné</t>
  </si>
  <si>
    <t>019</t>
  </si>
  <si>
    <t>príjmy z refundácii</t>
  </si>
  <si>
    <t>poplatky Tržnica</t>
  </si>
  <si>
    <t>služobné auto benzin</t>
  </si>
  <si>
    <t>MK - projektová dokumentacia</t>
  </si>
  <si>
    <t>KR -Kultúrny dom</t>
  </si>
  <si>
    <t>poistenie budov, majetku</t>
  </si>
  <si>
    <t>poistenie na invalidné</t>
  </si>
  <si>
    <t>údržba interierov.  Vybavenie</t>
  </si>
  <si>
    <t>Prevádzkové stroje a zariadenia</t>
  </si>
  <si>
    <t>Rezervný fond</t>
  </si>
  <si>
    <t>KR - verejná zeleň</t>
  </si>
  <si>
    <t>KR - kamerový systemie</t>
  </si>
  <si>
    <t>kamerový system dotácia</t>
  </si>
  <si>
    <t>Zberný dvor -traktor PHM</t>
  </si>
  <si>
    <t>Zberný dvor - energie</t>
  </si>
  <si>
    <t>Zberný dvor -garaž</t>
  </si>
  <si>
    <t>KD - material</t>
  </si>
  <si>
    <t>MK - Chodníky dolná ulica</t>
  </si>
  <si>
    <t xml:space="preserve">MK - Rekoštrukcia chodnika Hl ulica </t>
  </si>
  <si>
    <t>Doplnkové dôchodkové pripoistenie</t>
  </si>
  <si>
    <t>3AA1</t>
  </si>
  <si>
    <t>3AA2</t>
  </si>
  <si>
    <t>dotácia bežné výdavky MŠ EU</t>
  </si>
  <si>
    <t>dotácia bežné výdavky MŠ SR</t>
  </si>
  <si>
    <t>Dotácia MŠ  EU</t>
  </si>
  <si>
    <t>Dotácia MŠ  SR</t>
  </si>
  <si>
    <t xml:space="preserve">pracovné odevy </t>
  </si>
  <si>
    <t>Detské ihrisko  UV dotácia</t>
  </si>
  <si>
    <t>Detské ihrisko  UV vlastné</t>
  </si>
  <si>
    <t xml:space="preserve">MK -oprva  parkovisko  NB </t>
  </si>
  <si>
    <t xml:space="preserve">Pomník padlým </t>
  </si>
  <si>
    <t>osvetlenie ZŠ Pontis vlastné</t>
  </si>
  <si>
    <t>Výdavky spolu ( BR+KR+ fin operácie)</t>
  </si>
  <si>
    <t>kanalizácia4+5  etapa ŠR</t>
  </si>
  <si>
    <t>kanalizácia4+5  etapa vlastné  zdroje</t>
  </si>
  <si>
    <t>byt ZS energie</t>
  </si>
  <si>
    <t>krátkodobý  úver kanalizácia</t>
  </si>
  <si>
    <t>ZS-rekonštrukcia</t>
  </si>
  <si>
    <t>KR - Zdravotné stredisko</t>
  </si>
  <si>
    <t>Splátka uveru</t>
  </si>
  <si>
    <t xml:space="preserve">Splátka uveru  </t>
  </si>
  <si>
    <t>Zametacie auto dotácia EF</t>
  </si>
  <si>
    <t xml:space="preserve"> zametacie auto Enviro fond </t>
  </si>
  <si>
    <t xml:space="preserve">Dotácia - 50+ Novák </t>
  </si>
  <si>
    <t xml:space="preserve">mzda 50+ Novák </t>
  </si>
  <si>
    <t xml:space="preserve">dotácia odvody 50+ Novák </t>
  </si>
  <si>
    <t>predaj pozemkov</t>
  </si>
  <si>
    <t>11T1</t>
  </si>
  <si>
    <t xml:space="preserve">kamery údržba </t>
  </si>
  <si>
    <t>verejné osvetlenie - IBV</t>
  </si>
  <si>
    <t>Dom služieb - elektrina garáž</t>
  </si>
  <si>
    <t>Zberný dvor - energie Landiga</t>
  </si>
  <si>
    <t>Zberný dvor - údržba energie</t>
  </si>
  <si>
    <t>MŠ  monitor správa</t>
  </si>
  <si>
    <t>MŠ material  DM</t>
  </si>
  <si>
    <t xml:space="preserve">ZŠ material  </t>
  </si>
  <si>
    <t xml:space="preserve">ZŠ  schodisko zábradlie </t>
  </si>
  <si>
    <t xml:space="preserve">Hracie prvky EPH+ ZSE </t>
  </si>
  <si>
    <t>Dôvera zdrav poisť</t>
  </si>
  <si>
    <t>poistné na nemocen. Poiste</t>
  </si>
  <si>
    <t xml:space="preserve">poistenie v nezamestnanosti </t>
  </si>
  <si>
    <t>Novák poistne  všeob zdrav poisť</t>
  </si>
  <si>
    <t xml:space="preserve">Novanemoc poisten  </t>
  </si>
  <si>
    <t xml:space="preserve">Novak starob poisten  </t>
  </si>
  <si>
    <t xml:space="preserve">Nova-poist v nezam </t>
  </si>
  <si>
    <t xml:space="preserve">Rekonštrukcia budovy&amp; </t>
  </si>
  <si>
    <t>Amfiteáter  rekonštrukcia budovy</t>
  </si>
  <si>
    <t>CHD-poistenie v  nezam</t>
  </si>
  <si>
    <t>MŠ - dotácia zastreš jed MF</t>
  </si>
  <si>
    <t>ZŠ   zastrešenie Jedáleň  vlast</t>
  </si>
  <si>
    <t xml:space="preserve">Telekomunikačné služby </t>
  </si>
  <si>
    <t xml:space="preserve">material volby vlajka </t>
  </si>
  <si>
    <t xml:space="preserve">Novak-invalidné poisten  </t>
  </si>
  <si>
    <t>Novak-poist úrazové</t>
  </si>
  <si>
    <t xml:space="preserve">Novak-rezervný fond </t>
  </si>
  <si>
    <t xml:space="preserve"> CHD - všeobecná zdrav poisť EHS</t>
  </si>
  <si>
    <t>CHD-nemoc poisten   EHS</t>
  </si>
  <si>
    <t>CHD-starob poisten   EHS</t>
  </si>
  <si>
    <t>CHD-úrazové poisten   EHS</t>
  </si>
  <si>
    <t>CHD-invalidné poisten  EHS</t>
  </si>
  <si>
    <t>CHD-poist v nezam   EHS</t>
  </si>
  <si>
    <t>CHD-rezervný fond  EHS</t>
  </si>
  <si>
    <t>mzda chránená dielňa EHS</t>
  </si>
  <si>
    <t>010</t>
  </si>
  <si>
    <t>príspevok na rekreááciu</t>
  </si>
  <si>
    <t xml:space="preserve">hracie prvky vlast zdroje </t>
  </si>
  <si>
    <t>elektrina kamery</t>
  </si>
  <si>
    <t xml:space="preserve">predaj pozemkov </t>
  </si>
  <si>
    <t xml:space="preserve">KT obecná kanalizácia vl zdroje </t>
  </si>
  <si>
    <t>Zberný dvor - váha</t>
  </si>
  <si>
    <t xml:space="preserve"> </t>
  </si>
  <si>
    <t xml:space="preserve">Rezervný fond </t>
  </si>
  <si>
    <t>Kultúrny dom   rekonštrukcia budovy</t>
  </si>
  <si>
    <t xml:space="preserve"> zametacie auto nafta</t>
  </si>
  <si>
    <t xml:space="preserve">splátka uveru </t>
  </si>
  <si>
    <t>Finančné operácie uver</t>
  </si>
  <si>
    <t>Originálne kompetencie ZŠ 35%</t>
  </si>
  <si>
    <t>CVČ 5 15 25</t>
  </si>
  <si>
    <t xml:space="preserve">1 úprava </t>
  </si>
  <si>
    <t xml:space="preserve">dezinfekcia Corona </t>
  </si>
  <si>
    <t xml:space="preserve">MK - hlavná ulica </t>
  </si>
  <si>
    <t xml:space="preserve">Dotácia nafta </t>
  </si>
  <si>
    <t>Dotácia SPP</t>
  </si>
  <si>
    <t>1 úprava</t>
  </si>
  <si>
    <t>nájom Nafta</t>
  </si>
  <si>
    <t xml:space="preserve">dotácia nafta  EPH nafta </t>
  </si>
  <si>
    <t xml:space="preserve">dotácia SPP </t>
  </si>
  <si>
    <t xml:space="preserve">2 úprava </t>
  </si>
  <si>
    <t>2 úprava</t>
  </si>
  <si>
    <t xml:space="preserve">dotácia sčitanie bytov </t>
  </si>
  <si>
    <t>ambulancia masaže plyn</t>
  </si>
  <si>
    <t>Environmentálny fond</t>
  </si>
  <si>
    <t>dotácia trnavský samosprávny kraj</t>
  </si>
  <si>
    <t>131J</t>
  </si>
  <si>
    <t>zostatokr 2019 dopravné í</t>
  </si>
  <si>
    <t>dotácia TTsK</t>
  </si>
  <si>
    <t>kanalizácia I etapa bošacký Tavos</t>
  </si>
  <si>
    <t>kanalizácia I etapa bošac pripojky</t>
  </si>
  <si>
    <t>MŠ - údržba podlaha</t>
  </si>
  <si>
    <t>mulčovač King plus</t>
  </si>
  <si>
    <t xml:space="preserve">separ program  ELWIS </t>
  </si>
  <si>
    <t xml:space="preserve">kamerový system vlastné </t>
  </si>
  <si>
    <t>Rozpočet na rok 2020</t>
  </si>
  <si>
    <t xml:space="preserve">KT obecná kanalizácia bošacky TAVOS  </t>
  </si>
  <si>
    <t xml:space="preserve">KT kanalizácia </t>
  </si>
  <si>
    <t>štatna pomoc MF Covid</t>
  </si>
  <si>
    <t>oprava kanalizacia kovex</t>
  </si>
  <si>
    <t xml:space="preserve">Rozpočet príjmov 2020 3 úprava  </t>
  </si>
  <si>
    <t>3 úprava</t>
  </si>
  <si>
    <t xml:space="preserve">Dotácia  Eon paropplynová elektr </t>
  </si>
  <si>
    <t xml:space="preserve">Rozpočet  výdavkov  2020  - 3 úprava  </t>
  </si>
  <si>
    <t xml:space="preserve">3 úprava </t>
  </si>
  <si>
    <t xml:space="preserve">cestovné náhrady - covid </t>
  </si>
  <si>
    <t xml:space="preserve">material Covid </t>
  </si>
  <si>
    <t xml:space="preserve">poplatok   GDPR </t>
  </si>
  <si>
    <t>oprava sochy</t>
  </si>
  <si>
    <t>Dotácia Eon ZSE</t>
  </si>
  <si>
    <t xml:space="preserve">Dotacia Covid </t>
  </si>
  <si>
    <t>1AC1</t>
  </si>
  <si>
    <t>dotácia MŠ bežné výdavky MŠ SR</t>
  </si>
  <si>
    <t>Schválené Uznesením obecného zastupiteľstva  č. 63  /2020  zo dňa 9.12.2020</t>
  </si>
  <si>
    <t>Schválené Uznesením obecného zastupiteľstva  č. 63/2020  zo dňa9.12.2020</t>
  </si>
  <si>
    <t>Schválené Uznesením obecného zastupiteľstva  č.63 /2020  zo dňa    9.12.2020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</si>
</sst>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2" x14ac:knownFonts="1"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name val="Calibri"/>
      <family val="2"/>
    </font>
    <font>
      <sz val="14"/>
      <color indexed="8"/>
      <name val="Calibri"/>
      <family val="2"/>
      <charset val="238"/>
    </font>
    <font>
      <sz val="10"/>
      <color indexed="61"/>
      <name val="Arial CE"/>
      <family val="2"/>
      <charset val="238"/>
    </font>
    <font>
      <sz val="12"/>
      <name val="Times New Roman"/>
      <family val="1"/>
      <charset val="238"/>
    </font>
    <font>
      <b/>
      <sz val="10"/>
      <name val="Arial CE"/>
      <family val="2"/>
      <charset val="238"/>
    </font>
    <font>
      <b/>
      <sz val="12"/>
      <color indexed="6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Calibri"/>
      <family val="2"/>
    </font>
    <font>
      <sz val="11"/>
      <color theme="5" tint="-0.249977111117893"/>
      <name val="Calibri"/>
      <family val="2"/>
    </font>
    <font>
      <sz val="11"/>
      <color theme="0"/>
      <name val="Calibri"/>
      <family val="2"/>
    </font>
    <font>
      <sz val="12"/>
      <color rgb="FFC00000"/>
      <name val="Times New Roman"/>
      <family val="1"/>
    </font>
    <font>
      <sz val="11"/>
      <color rgb="FFC00000"/>
      <name val="Calibri"/>
      <family val="2"/>
    </font>
    <font>
      <sz val="10"/>
      <color rgb="FFC00000"/>
      <name val="Arial CE"/>
      <family val="2"/>
      <charset val="238"/>
    </font>
    <font>
      <sz val="10"/>
      <name val="Arial CE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1" fillId="0" borderId="0" applyFont="0" applyFill="0" applyBorder="0" applyAlignment="0" applyProtection="0"/>
  </cellStyleXfs>
  <cellXfs count="16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0" fontId="0" fillId="5" borderId="1" xfId="0" applyFill="1" applyBorder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2" xfId="0" applyFill="1" applyBorder="1"/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7" borderId="1" xfId="0" applyNumberFormat="1" applyFill="1" applyBorder="1" applyAlignment="1">
      <alignment horizontal="center"/>
    </xf>
    <xf numFmtId="0" fontId="0" fillId="7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49" fontId="0" fillId="0" borderId="3" xfId="0" applyNumberFormat="1" applyBorder="1" applyAlignment="1">
      <alignment horizontal="center"/>
    </xf>
    <xf numFmtId="0" fontId="0" fillId="8" borderId="6" xfId="0" applyFill="1" applyBorder="1"/>
    <xf numFmtId="0" fontId="4" fillId="0" borderId="7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5" fillId="0" borderId="0" xfId="0" applyFont="1"/>
    <xf numFmtId="4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6" borderId="1" xfId="0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4" xfId="0" applyBorder="1"/>
    <xf numFmtId="0" fontId="0" fillId="7" borderId="3" xfId="0" applyFill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7" fillId="0" borderId="0" xfId="2" applyFont="1"/>
    <xf numFmtId="14" fontId="0" fillId="0" borderId="0" xfId="0" applyNumberFormat="1"/>
    <xf numFmtId="0" fontId="1" fillId="0" borderId="0" xfId="2"/>
    <xf numFmtId="0" fontId="8" fillId="0" borderId="0" xfId="2" applyFont="1"/>
    <xf numFmtId="0" fontId="9" fillId="0" borderId="18" xfId="2" applyFont="1" applyBorder="1"/>
    <xf numFmtId="0" fontId="9" fillId="0" borderId="16" xfId="2" applyFont="1" applyBorder="1"/>
    <xf numFmtId="0" fontId="9" fillId="6" borderId="16" xfId="2" applyFont="1" applyFill="1" applyBorder="1"/>
    <xf numFmtId="0" fontId="10" fillId="9" borderId="16" xfId="2" applyFont="1" applyFill="1" applyBorder="1"/>
    <xf numFmtId="3" fontId="10" fillId="9" borderId="19" xfId="2" applyNumberFormat="1" applyFont="1" applyFill="1" applyBorder="1"/>
    <xf numFmtId="0" fontId="11" fillId="4" borderId="20" xfId="2" applyFont="1" applyFill="1" applyBorder="1"/>
    <xf numFmtId="3" fontId="0" fillId="0" borderId="0" xfId="0" applyNumberFormat="1"/>
    <xf numFmtId="0" fontId="12" fillId="0" borderId="16" xfId="1" applyFont="1" applyBorder="1" applyAlignment="1">
      <alignment horizontal="justify" vertical="top" wrapText="1"/>
    </xf>
    <xf numFmtId="0" fontId="12" fillId="6" borderId="16" xfId="1" applyFont="1" applyFill="1" applyBorder="1" applyAlignment="1">
      <alignment horizontal="justify" vertical="top" wrapText="1"/>
    </xf>
    <xf numFmtId="0" fontId="12" fillId="7" borderId="16" xfId="1" applyFont="1" applyFill="1" applyBorder="1" applyAlignment="1">
      <alignment horizontal="justify" vertical="top" wrapText="1"/>
    </xf>
    <xf numFmtId="0" fontId="11" fillId="4" borderId="20" xfId="1" applyFont="1" applyFill="1" applyBorder="1" applyAlignment="1">
      <alignment horizontal="justify" vertical="top" wrapText="1"/>
    </xf>
    <xf numFmtId="0" fontId="8" fillId="0" borderId="0" xfId="2" applyFont="1" applyAlignment="1">
      <alignment horizontal="left"/>
    </xf>
    <xf numFmtId="0" fontId="9" fillId="0" borderId="0" xfId="2" applyFont="1"/>
    <xf numFmtId="0" fontId="8" fillId="0" borderId="5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3" fontId="2" fillId="0" borderId="21" xfId="0" applyNumberFormat="1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5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4" fontId="11" fillId="4" borderId="23" xfId="1" applyNumberFormat="1" applyFont="1" applyFill="1" applyBorder="1"/>
    <xf numFmtId="4" fontId="9" fillId="0" borderId="24" xfId="2" applyNumberFormat="1" applyFont="1" applyBorder="1"/>
    <xf numFmtId="4" fontId="9" fillId="6" borderId="19" xfId="2" applyNumberFormat="1" applyFont="1" applyFill="1" applyBorder="1"/>
    <xf numFmtId="4" fontId="10" fillId="9" borderId="19" xfId="2" applyNumberFormat="1" applyFont="1" applyFill="1" applyBorder="1"/>
    <xf numFmtId="4" fontId="11" fillId="4" borderId="25" xfId="2" applyNumberFormat="1" applyFont="1" applyFill="1" applyBorder="1"/>
    <xf numFmtId="4" fontId="9" fillId="6" borderId="1" xfId="2" applyNumberFormat="1" applyFont="1" applyFill="1" applyBorder="1"/>
    <xf numFmtId="4" fontId="9" fillId="0" borderId="19" xfId="2" applyNumberFormat="1" applyFont="1" applyBorder="1"/>
    <xf numFmtId="4" fontId="9" fillId="0" borderId="26" xfId="2" applyNumberFormat="1" applyFont="1" applyBorder="1"/>
    <xf numFmtId="4" fontId="10" fillId="7" borderId="28" xfId="1" applyNumberFormat="1" applyFont="1" applyFill="1" applyBorder="1" applyAlignment="1">
      <alignment vertical="top"/>
    </xf>
    <xf numFmtId="4" fontId="9" fillId="7" borderId="28" xfId="1" applyNumberFormat="1" applyFont="1" applyFill="1" applyBorder="1" applyAlignment="1">
      <alignment vertical="top"/>
    </xf>
    <xf numFmtId="3" fontId="0" fillId="5" borderId="1" xfId="0" applyNumberFormat="1" applyFill="1" applyBorder="1"/>
    <xf numFmtId="3" fontId="0" fillId="2" borderId="1" xfId="0" applyNumberFormat="1" applyFill="1" applyBorder="1"/>
    <xf numFmtId="3" fontId="0" fillId="7" borderId="1" xfId="0" applyNumberFormat="1" applyFill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3" fontId="0" fillId="4" borderId="1" xfId="0" applyNumberForma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3" fontId="2" fillId="11" borderId="2" xfId="0" applyNumberFormat="1" applyFont="1" applyFill="1" applyBorder="1" applyAlignment="1">
      <alignment horizontal="right"/>
    </xf>
    <xf numFmtId="3" fontId="2" fillId="6" borderId="2" xfId="0" applyNumberFormat="1" applyFont="1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3" fontId="0" fillId="6" borderId="1" xfId="0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3" fontId="0" fillId="12" borderId="1" xfId="0" applyNumberFormat="1" applyFill="1" applyBorder="1" applyAlignment="1">
      <alignment horizontal="right"/>
    </xf>
    <xf numFmtId="0" fontId="0" fillId="10" borderId="16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49" fontId="0" fillId="10" borderId="1" xfId="0" applyNumberFormat="1" applyFill="1" applyBorder="1" applyAlignment="1">
      <alignment horizontal="center"/>
    </xf>
    <xf numFmtId="0" fontId="0" fillId="10" borderId="1" xfId="0" applyFill="1" applyBorder="1"/>
    <xf numFmtId="4" fontId="11" fillId="4" borderId="25" xfId="1" applyNumberFormat="1" applyFont="1" applyFill="1" applyBorder="1"/>
    <xf numFmtId="0" fontId="0" fillId="0" borderId="29" xfId="0" applyBorder="1" applyAlignment="1">
      <alignment horizontal="center"/>
    </xf>
    <xf numFmtId="0" fontId="18" fillId="0" borderId="14" xfId="2" applyFont="1" applyBorder="1"/>
    <xf numFmtId="0" fontId="0" fillId="13" borderId="1" xfId="0" applyFill="1" applyBorder="1"/>
    <xf numFmtId="0" fontId="0" fillId="13" borderId="16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49" fontId="0" fillId="13" borderId="1" xfId="0" applyNumberFormat="1" applyFill="1" applyBorder="1" applyAlignment="1">
      <alignment horizontal="center"/>
    </xf>
    <xf numFmtId="3" fontId="0" fillId="13" borderId="1" xfId="0" applyNumberFormat="1" applyFill="1" applyBorder="1"/>
    <xf numFmtId="4" fontId="10" fillId="14" borderId="19" xfId="1" applyNumberFormat="1" applyFont="1" applyFill="1" applyBorder="1" applyAlignment="1">
      <alignment vertical="top"/>
    </xf>
    <xf numFmtId="4" fontId="9" fillId="7" borderId="27" xfId="1" applyNumberFormat="1" applyFont="1" applyFill="1" applyBorder="1"/>
    <xf numFmtId="4" fontId="19" fillId="7" borderId="28" xfId="1" applyNumberFormat="1" applyFont="1" applyFill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Fill="1"/>
    <xf numFmtId="0" fontId="13" fillId="0" borderId="1" xfId="0" applyFont="1" applyFill="1" applyBorder="1"/>
    <xf numFmtId="49" fontId="13" fillId="0" borderId="1" xfId="0" applyNumberFormat="1" applyFont="1" applyFill="1" applyBorder="1" applyAlignment="1">
      <alignment horizontal="right"/>
    </xf>
    <xf numFmtId="4" fontId="0" fillId="7" borderId="1" xfId="0" applyNumberFormat="1" applyFill="1" applyBorder="1"/>
    <xf numFmtId="10" fontId="0" fillId="0" borderId="8" xfId="0" applyNumberFormat="1" applyBorder="1" applyAlignment="1">
      <alignment horizontal="center"/>
    </xf>
    <xf numFmtId="4" fontId="2" fillId="0" borderId="0" xfId="0" applyNumberFormat="1" applyFont="1" applyAlignment="1">
      <alignment horizontal="center"/>
    </xf>
    <xf numFmtId="3" fontId="3" fillId="15" borderId="1" xfId="0" applyNumberFormat="1" applyFont="1" applyFill="1" applyBorder="1" applyAlignment="1">
      <alignment horizontal="right"/>
    </xf>
    <xf numFmtId="4" fontId="9" fillId="14" borderId="24" xfId="2" applyNumberFormat="1" applyFont="1" applyFill="1" applyBorder="1"/>
    <xf numFmtId="14" fontId="2" fillId="0" borderId="0" xfId="0" applyNumberFormat="1" applyFont="1" applyAlignment="1">
      <alignment horizontal="center"/>
    </xf>
    <xf numFmtId="4" fontId="20" fillId="0" borderId="0" xfId="0" applyNumberFormat="1" applyFont="1"/>
    <xf numFmtId="4" fontId="2" fillId="0" borderId="14" xfId="0" applyNumberFormat="1" applyFont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4" fontId="2" fillId="11" borderId="2" xfId="0" applyNumberFormat="1" applyFont="1" applyFill="1" applyBorder="1" applyAlignment="1">
      <alignment horizontal="right"/>
    </xf>
    <xf numFmtId="4" fontId="2" fillId="6" borderId="2" xfId="0" applyNumberFormat="1" applyFont="1" applyFill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3" fillId="15" borderId="1" xfId="0" applyNumberFormat="1" applyFont="1" applyFill="1" applyBorder="1" applyAlignment="1">
      <alignment horizontal="right"/>
    </xf>
    <xf numFmtId="4" fontId="0" fillId="0" borderId="1" xfId="0" applyNumberFormat="1" applyBorder="1"/>
    <xf numFmtId="164" fontId="2" fillId="2" borderId="1" xfId="3" applyFont="1" applyFill="1" applyBorder="1" applyAlignment="1">
      <alignment horizontal="right"/>
    </xf>
    <xf numFmtId="4" fontId="0" fillId="5" borderId="1" xfId="0" applyNumberFormat="1" applyFill="1" applyBorder="1"/>
    <xf numFmtId="4" fontId="0" fillId="2" borderId="1" xfId="0" applyNumberFormat="1" applyFill="1" applyBorder="1"/>
    <xf numFmtId="3" fontId="0" fillId="13" borderId="1" xfId="0" applyNumberFormat="1" applyFill="1" applyBorder="1" applyAlignment="1">
      <alignment horizontal="right"/>
    </xf>
    <xf numFmtId="0" fontId="0" fillId="0" borderId="16" xfId="0" applyFill="1" applyBorder="1" applyAlignment="1">
      <alignment horizontal="center"/>
    </xf>
    <xf numFmtId="0" fontId="12" fillId="0" borderId="30" xfId="1" applyFont="1" applyBorder="1" applyAlignment="1">
      <alignment horizontal="justify" vertical="top" wrapText="1"/>
    </xf>
    <xf numFmtId="4" fontId="9" fillId="7" borderId="31" xfId="1" applyNumberFormat="1" applyFont="1" applyFill="1" applyBorder="1"/>
    <xf numFmtId="0" fontId="16" fillId="0" borderId="1" xfId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3" fillId="0" borderId="1" xfId="0" applyFont="1" applyFill="1" applyBorder="1"/>
  </cellXfs>
  <cellStyles count="4">
    <cellStyle name="Čiarka" xfId="3" builtinId="3"/>
    <cellStyle name="Normálna" xfId="0" builtinId="0"/>
    <cellStyle name="normálne_Hárok2" xfId="1"/>
    <cellStyle name="normálne_Hárok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8"/>
  <sheetViews>
    <sheetView tabSelected="1" topLeftCell="A346" zoomScale="110" zoomScaleNormal="110" workbookViewId="0">
      <selection activeCell="J351" sqref="J351"/>
    </sheetView>
  </sheetViews>
  <sheetFormatPr defaultRowHeight="15" x14ac:dyDescent="0.25"/>
  <cols>
    <col min="1" max="1" width="5.42578125" style="15" customWidth="1"/>
    <col min="2" max="2" width="6.42578125" style="15" customWidth="1"/>
    <col min="3" max="3" width="1.5703125" customWidth="1"/>
    <col min="4" max="4" width="5.28515625" customWidth="1"/>
    <col min="5" max="5" width="6.5703125" style="9" customWidth="1"/>
    <col min="6" max="6" width="1.7109375" customWidth="1"/>
    <col min="7" max="7" width="29.85546875" customWidth="1"/>
    <col min="8" max="8" width="12.5703125" style="14" customWidth="1"/>
    <col min="9" max="11" width="10.5703125" style="14" customWidth="1"/>
    <col min="12" max="12" width="12.140625" style="14" customWidth="1"/>
    <col min="13" max="13" width="13.28515625" customWidth="1"/>
    <col min="14" max="14" width="12.7109375" customWidth="1"/>
  </cols>
  <sheetData>
    <row r="1" spans="1:14" ht="15.75" x14ac:dyDescent="0.25">
      <c r="G1" s="41" t="s">
        <v>510</v>
      </c>
      <c r="I1" s="145"/>
    </row>
    <row r="2" spans="1:14" ht="15.75" thickBot="1" x14ac:dyDescent="0.3"/>
    <row r="3" spans="1:14" x14ac:dyDescent="0.25">
      <c r="A3" s="35" t="s">
        <v>0</v>
      </c>
      <c r="B3" s="35" t="s">
        <v>1</v>
      </c>
      <c r="C3" s="37"/>
      <c r="D3" s="35" t="s">
        <v>338</v>
      </c>
      <c r="E3" s="38" t="s">
        <v>338</v>
      </c>
      <c r="G3" s="35" t="s">
        <v>2</v>
      </c>
      <c r="H3" s="63">
        <v>2020</v>
      </c>
      <c r="I3" s="140" t="s">
        <v>478</v>
      </c>
      <c r="J3" s="63" t="s">
        <v>478</v>
      </c>
      <c r="K3" s="140" t="s">
        <v>487</v>
      </c>
      <c r="L3" s="63" t="s">
        <v>487</v>
      </c>
      <c r="M3" s="140" t="s">
        <v>511</v>
      </c>
      <c r="N3" s="63" t="s">
        <v>511</v>
      </c>
    </row>
    <row r="4" spans="1:14" ht="15.75" thickBot="1" x14ac:dyDescent="0.3">
      <c r="A4" s="36"/>
      <c r="B4" s="36"/>
      <c r="C4" s="39"/>
      <c r="D4" s="36">
        <v>1</v>
      </c>
      <c r="E4" s="40" t="s">
        <v>339</v>
      </c>
      <c r="G4" s="36"/>
      <c r="H4" s="64"/>
      <c r="I4" s="64"/>
      <c r="J4" s="64"/>
      <c r="K4" s="64"/>
      <c r="L4" s="64"/>
      <c r="M4" s="64"/>
      <c r="N4" s="64"/>
    </row>
    <row r="5" spans="1:14" x14ac:dyDescent="0.25">
      <c r="C5" s="15"/>
      <c r="D5" s="15"/>
      <c r="E5" s="21"/>
      <c r="G5" s="15"/>
      <c r="H5" s="42"/>
      <c r="I5" s="42"/>
      <c r="J5" s="42"/>
      <c r="K5" s="42"/>
      <c r="L5" s="42"/>
      <c r="M5" s="42"/>
      <c r="N5" s="42"/>
    </row>
    <row r="6" spans="1:14" x14ac:dyDescent="0.25">
      <c r="A6" s="17">
        <v>1</v>
      </c>
      <c r="B6" s="17">
        <v>1</v>
      </c>
      <c r="C6" s="17"/>
      <c r="D6" s="17">
        <v>621</v>
      </c>
      <c r="E6" s="22"/>
      <c r="F6" s="1"/>
      <c r="G6" s="43" t="s">
        <v>341</v>
      </c>
      <c r="H6" s="1">
        <v>75</v>
      </c>
      <c r="I6" s="1">
        <v>0</v>
      </c>
      <c r="J6" s="1">
        <f>H6+I6</f>
        <v>75</v>
      </c>
      <c r="K6" s="1">
        <v>0</v>
      </c>
      <c r="L6" s="1">
        <f>J6+K6</f>
        <v>75</v>
      </c>
      <c r="M6" s="1">
        <v>0</v>
      </c>
      <c r="N6" s="1">
        <f>L6+M6</f>
        <v>75</v>
      </c>
    </row>
    <row r="7" spans="1:14" x14ac:dyDescent="0.25">
      <c r="A7" s="17">
        <v>1</v>
      </c>
      <c r="B7" s="17">
        <v>1</v>
      </c>
      <c r="C7" s="17"/>
      <c r="D7" s="17">
        <v>621</v>
      </c>
      <c r="E7" s="22"/>
      <c r="F7" s="1"/>
      <c r="G7" s="43" t="s">
        <v>341</v>
      </c>
      <c r="H7" s="1">
        <v>0</v>
      </c>
      <c r="I7" s="1">
        <v>0</v>
      </c>
      <c r="J7" s="1">
        <f t="shared" ref="J7:J18" si="0">H7+I7</f>
        <v>0</v>
      </c>
      <c r="K7" s="1">
        <v>0</v>
      </c>
      <c r="L7" s="1">
        <f t="shared" ref="L7:L18" si="1">J7+K7</f>
        <v>0</v>
      </c>
      <c r="M7" s="1">
        <v>0</v>
      </c>
      <c r="N7" s="1">
        <f t="shared" ref="N7:N18" si="2">L7+M7</f>
        <v>0</v>
      </c>
    </row>
    <row r="8" spans="1:14" x14ac:dyDescent="0.25">
      <c r="A8" s="17">
        <v>1</v>
      </c>
      <c r="B8" s="17">
        <v>1</v>
      </c>
      <c r="C8" s="17"/>
      <c r="D8" s="17">
        <v>623</v>
      </c>
      <c r="E8" s="22"/>
      <c r="F8" s="1"/>
      <c r="G8" s="43" t="s">
        <v>438</v>
      </c>
      <c r="H8" s="1">
        <v>85</v>
      </c>
      <c r="I8" s="1">
        <v>0</v>
      </c>
      <c r="J8" s="1">
        <f t="shared" si="0"/>
        <v>85</v>
      </c>
      <c r="K8" s="1">
        <v>0</v>
      </c>
      <c r="L8" s="1">
        <f t="shared" si="1"/>
        <v>85</v>
      </c>
      <c r="M8" s="1">
        <v>0</v>
      </c>
      <c r="N8" s="1">
        <f t="shared" si="2"/>
        <v>85</v>
      </c>
    </row>
    <row r="9" spans="1:14" x14ac:dyDescent="0.25">
      <c r="A9" s="17">
        <v>1</v>
      </c>
      <c r="B9" s="17">
        <v>1</v>
      </c>
      <c r="C9" s="17"/>
      <c r="D9" s="17">
        <v>625</v>
      </c>
      <c r="E9" s="22" t="s">
        <v>206</v>
      </c>
      <c r="F9" s="1"/>
      <c r="G9" s="43" t="s">
        <v>439</v>
      </c>
      <c r="H9" s="1">
        <v>17</v>
      </c>
      <c r="I9" s="1">
        <v>0</v>
      </c>
      <c r="J9" s="1">
        <f t="shared" si="0"/>
        <v>17</v>
      </c>
      <c r="K9" s="1">
        <v>0</v>
      </c>
      <c r="L9" s="1">
        <f t="shared" si="1"/>
        <v>17</v>
      </c>
      <c r="M9" s="1">
        <v>0</v>
      </c>
      <c r="N9" s="1">
        <f t="shared" si="2"/>
        <v>17</v>
      </c>
    </row>
    <row r="10" spans="1:14" x14ac:dyDescent="0.25">
      <c r="A10" s="17">
        <v>1</v>
      </c>
      <c r="B10" s="17">
        <v>1</v>
      </c>
      <c r="C10" s="17"/>
      <c r="D10" s="17">
        <v>625</v>
      </c>
      <c r="E10" s="22" t="s">
        <v>206</v>
      </c>
      <c r="F10" s="1"/>
      <c r="G10" s="43" t="s">
        <v>342</v>
      </c>
      <c r="H10" s="1">
        <v>35</v>
      </c>
      <c r="I10" s="1">
        <v>0</v>
      </c>
      <c r="J10" s="1">
        <f t="shared" si="0"/>
        <v>35</v>
      </c>
      <c r="K10" s="1">
        <v>0</v>
      </c>
      <c r="L10" s="1">
        <f t="shared" si="1"/>
        <v>35</v>
      </c>
      <c r="M10" s="1">
        <v>0</v>
      </c>
      <c r="N10" s="1">
        <f t="shared" si="2"/>
        <v>35</v>
      </c>
    </row>
    <row r="11" spans="1:14" x14ac:dyDescent="0.25">
      <c r="A11" s="17">
        <v>1</v>
      </c>
      <c r="B11" s="17">
        <v>1</v>
      </c>
      <c r="C11" s="17"/>
      <c r="D11" s="17">
        <v>625</v>
      </c>
      <c r="E11" s="22" t="s">
        <v>206</v>
      </c>
      <c r="F11" s="1"/>
      <c r="G11" s="43" t="s">
        <v>342</v>
      </c>
      <c r="H11" s="1">
        <v>47</v>
      </c>
      <c r="I11" s="1">
        <v>0</v>
      </c>
      <c r="J11" s="1">
        <f t="shared" si="0"/>
        <v>47</v>
      </c>
      <c r="K11" s="1">
        <v>0</v>
      </c>
      <c r="L11" s="1">
        <f t="shared" si="1"/>
        <v>47</v>
      </c>
      <c r="M11" s="1">
        <v>0</v>
      </c>
      <c r="N11" s="1">
        <f t="shared" si="2"/>
        <v>47</v>
      </c>
    </row>
    <row r="12" spans="1:14" x14ac:dyDescent="0.25">
      <c r="A12" s="17">
        <v>1</v>
      </c>
      <c r="B12" s="17">
        <v>1</v>
      </c>
      <c r="C12" s="17"/>
      <c r="D12" s="17">
        <v>625</v>
      </c>
      <c r="E12" s="22" t="s">
        <v>207</v>
      </c>
      <c r="F12" s="1"/>
      <c r="G12" s="43" t="s">
        <v>343</v>
      </c>
      <c r="H12" s="1">
        <v>70</v>
      </c>
      <c r="I12" s="1">
        <v>0</v>
      </c>
      <c r="J12" s="1">
        <f t="shared" si="0"/>
        <v>70</v>
      </c>
      <c r="K12" s="1">
        <v>0</v>
      </c>
      <c r="L12" s="1">
        <f t="shared" si="1"/>
        <v>70</v>
      </c>
      <c r="M12" s="1">
        <v>0</v>
      </c>
      <c r="N12" s="1">
        <f t="shared" si="2"/>
        <v>70</v>
      </c>
    </row>
    <row r="13" spans="1:14" x14ac:dyDescent="0.25">
      <c r="A13" s="17">
        <v>1</v>
      </c>
      <c r="B13" s="17">
        <v>1</v>
      </c>
      <c r="C13" s="17"/>
      <c r="D13" s="17">
        <v>625</v>
      </c>
      <c r="E13" s="22" t="s">
        <v>207</v>
      </c>
      <c r="F13" s="1"/>
      <c r="G13" s="43" t="s">
        <v>343</v>
      </c>
      <c r="H13" s="1">
        <v>9</v>
      </c>
      <c r="I13" s="1">
        <v>0</v>
      </c>
      <c r="J13" s="1">
        <f t="shared" si="0"/>
        <v>9</v>
      </c>
      <c r="K13" s="1">
        <v>0</v>
      </c>
      <c r="L13" s="1">
        <f t="shared" si="1"/>
        <v>9</v>
      </c>
      <c r="M13" s="1">
        <v>0</v>
      </c>
      <c r="N13" s="1">
        <f t="shared" si="2"/>
        <v>9</v>
      </c>
    </row>
    <row r="14" spans="1:14" x14ac:dyDescent="0.25">
      <c r="A14" s="17">
        <v>1</v>
      </c>
      <c r="B14" s="17">
        <v>1</v>
      </c>
      <c r="C14" s="17"/>
      <c r="D14" s="17">
        <v>625</v>
      </c>
      <c r="E14" s="22" t="s">
        <v>208</v>
      </c>
      <c r="F14" s="1"/>
      <c r="G14" s="43" t="s">
        <v>386</v>
      </c>
      <c r="H14" s="1">
        <v>15</v>
      </c>
      <c r="I14" s="1">
        <v>0</v>
      </c>
      <c r="J14" s="1">
        <f t="shared" si="0"/>
        <v>15</v>
      </c>
      <c r="K14" s="1">
        <v>0</v>
      </c>
      <c r="L14" s="1">
        <f t="shared" si="1"/>
        <v>15</v>
      </c>
      <c r="M14" s="1">
        <v>0</v>
      </c>
      <c r="N14" s="1">
        <f t="shared" si="2"/>
        <v>15</v>
      </c>
    </row>
    <row r="15" spans="1:14" x14ac:dyDescent="0.25">
      <c r="A15" s="17">
        <v>1</v>
      </c>
      <c r="B15" s="17">
        <v>1</v>
      </c>
      <c r="C15" s="17"/>
      <c r="D15" s="17">
        <v>625</v>
      </c>
      <c r="E15" s="22" t="s">
        <v>208</v>
      </c>
      <c r="F15" s="1"/>
      <c r="G15" s="43" t="s">
        <v>386</v>
      </c>
      <c r="H15" s="1">
        <v>15</v>
      </c>
      <c r="I15" s="1">
        <v>0</v>
      </c>
      <c r="J15" s="1">
        <f t="shared" si="0"/>
        <v>15</v>
      </c>
      <c r="K15" s="1">
        <v>0</v>
      </c>
      <c r="L15" s="1">
        <f t="shared" si="1"/>
        <v>15</v>
      </c>
      <c r="M15" s="1">
        <v>0</v>
      </c>
      <c r="N15" s="1">
        <f t="shared" si="2"/>
        <v>15</v>
      </c>
    </row>
    <row r="16" spans="1:14" x14ac:dyDescent="0.25">
      <c r="A16" s="17">
        <v>1</v>
      </c>
      <c r="B16" s="17">
        <v>1</v>
      </c>
      <c r="C16" s="17"/>
      <c r="D16" s="17">
        <v>625</v>
      </c>
      <c r="E16" s="22" t="s">
        <v>209</v>
      </c>
      <c r="F16" s="1"/>
      <c r="G16" s="43" t="s">
        <v>440</v>
      </c>
      <c r="H16" s="1">
        <v>10</v>
      </c>
      <c r="I16" s="1">
        <v>0</v>
      </c>
      <c r="J16" s="1">
        <f t="shared" si="0"/>
        <v>10</v>
      </c>
      <c r="K16" s="1">
        <v>0</v>
      </c>
      <c r="L16" s="1">
        <f t="shared" si="1"/>
        <v>10</v>
      </c>
      <c r="M16" s="1">
        <v>0</v>
      </c>
      <c r="N16" s="1">
        <f t="shared" si="2"/>
        <v>10</v>
      </c>
    </row>
    <row r="17" spans="1:14" x14ac:dyDescent="0.25">
      <c r="A17" s="17">
        <v>1</v>
      </c>
      <c r="B17" s="17">
        <v>1</v>
      </c>
      <c r="C17" s="17"/>
      <c r="D17" s="17">
        <v>625</v>
      </c>
      <c r="E17" s="22" t="s">
        <v>210</v>
      </c>
      <c r="F17" s="1"/>
      <c r="G17" s="43" t="s">
        <v>13</v>
      </c>
      <c r="H17" s="1">
        <v>49</v>
      </c>
      <c r="I17" s="1">
        <v>0</v>
      </c>
      <c r="J17" s="1">
        <f t="shared" si="0"/>
        <v>49</v>
      </c>
      <c r="K17" s="1">
        <v>0</v>
      </c>
      <c r="L17" s="1">
        <f t="shared" si="1"/>
        <v>49</v>
      </c>
      <c r="M17" s="1">
        <v>0</v>
      </c>
      <c r="N17" s="1">
        <f t="shared" si="2"/>
        <v>49</v>
      </c>
    </row>
    <row r="18" spans="1:14" x14ac:dyDescent="0.25">
      <c r="A18" s="17">
        <v>1</v>
      </c>
      <c r="B18" s="17">
        <v>1</v>
      </c>
      <c r="C18" s="17"/>
      <c r="D18" s="17">
        <v>625</v>
      </c>
      <c r="E18" s="22" t="s">
        <v>210</v>
      </c>
      <c r="F18" s="1"/>
      <c r="G18" s="43" t="s">
        <v>13</v>
      </c>
      <c r="H18" s="1">
        <v>12</v>
      </c>
      <c r="I18" s="1">
        <v>0</v>
      </c>
      <c r="J18" s="1">
        <f t="shared" si="0"/>
        <v>12</v>
      </c>
      <c r="K18" s="1">
        <v>0</v>
      </c>
      <c r="L18" s="1">
        <f t="shared" si="1"/>
        <v>12</v>
      </c>
      <c r="M18" s="1">
        <v>0</v>
      </c>
      <c r="N18" s="1">
        <f t="shared" si="2"/>
        <v>12</v>
      </c>
    </row>
    <row r="19" spans="1:14" x14ac:dyDescent="0.25">
      <c r="A19" s="44">
        <v>1</v>
      </c>
      <c r="B19" s="44">
        <v>1</v>
      </c>
      <c r="C19" s="44"/>
      <c r="D19" s="44">
        <v>625</v>
      </c>
      <c r="E19" s="45"/>
      <c r="F19" s="46"/>
      <c r="G19" s="47" t="s">
        <v>344</v>
      </c>
      <c r="H19" s="114">
        <f t="shared" ref="H19:I19" si="3">SUM(H6:H18)</f>
        <v>439</v>
      </c>
      <c r="I19" s="114">
        <f t="shared" si="3"/>
        <v>0</v>
      </c>
      <c r="J19" s="114">
        <f t="shared" ref="J19:L19" si="4">SUM(J6:J18)</f>
        <v>439</v>
      </c>
      <c r="K19" s="114">
        <f t="shared" ref="K19:N19" si="5">SUM(K6:K18)</f>
        <v>0</v>
      </c>
      <c r="L19" s="114">
        <f t="shared" si="4"/>
        <v>439</v>
      </c>
      <c r="M19" s="114">
        <f t="shared" si="5"/>
        <v>0</v>
      </c>
      <c r="N19" s="114">
        <f t="shared" si="5"/>
        <v>439</v>
      </c>
    </row>
    <row r="20" spans="1:14" x14ac:dyDescent="0.25">
      <c r="A20" s="17">
        <v>1</v>
      </c>
      <c r="B20" s="17">
        <v>1</v>
      </c>
      <c r="C20" s="17"/>
      <c r="D20" s="17">
        <v>631</v>
      </c>
      <c r="E20" s="22" t="s">
        <v>205</v>
      </c>
      <c r="F20" s="1"/>
      <c r="G20" s="43" t="s">
        <v>345</v>
      </c>
      <c r="H20" s="115">
        <v>0</v>
      </c>
      <c r="I20" s="115">
        <v>0</v>
      </c>
      <c r="J20" s="1">
        <f>H20+I20</f>
        <v>0</v>
      </c>
      <c r="K20" s="115">
        <v>25</v>
      </c>
      <c r="L20" s="1">
        <f>J20+K20</f>
        <v>25</v>
      </c>
      <c r="M20" s="115">
        <v>0</v>
      </c>
      <c r="N20" s="1">
        <f>L20+M20</f>
        <v>25</v>
      </c>
    </row>
    <row r="21" spans="1:14" x14ac:dyDescent="0.25">
      <c r="A21" s="44">
        <v>1</v>
      </c>
      <c r="B21" s="44">
        <v>1</v>
      </c>
      <c r="C21" s="44"/>
      <c r="D21" s="44">
        <v>631</v>
      </c>
      <c r="E21" s="45"/>
      <c r="F21" s="46"/>
      <c r="G21" s="47" t="s">
        <v>345</v>
      </c>
      <c r="H21" s="114">
        <f t="shared" ref="H21:I21" si="6">SUM(H20)</f>
        <v>0</v>
      </c>
      <c r="I21" s="114">
        <f t="shared" si="6"/>
        <v>0</v>
      </c>
      <c r="J21" s="114">
        <f t="shared" ref="J21:K21" si="7">SUM(J20)</f>
        <v>0</v>
      </c>
      <c r="K21" s="114">
        <f t="shared" si="7"/>
        <v>25</v>
      </c>
      <c r="L21" s="114">
        <f t="shared" ref="L21:M21" si="8">SUM(L20)</f>
        <v>25</v>
      </c>
      <c r="M21" s="114">
        <f t="shared" si="8"/>
        <v>0</v>
      </c>
      <c r="N21" s="114">
        <f t="shared" ref="N21" si="9">SUM(N20)</f>
        <v>25</v>
      </c>
    </row>
    <row r="22" spans="1:14" s="136" customFormat="1" x14ac:dyDescent="0.25">
      <c r="A22" s="132">
        <v>1</v>
      </c>
      <c r="B22" s="132">
        <v>1</v>
      </c>
      <c r="C22" s="132">
        <v>62</v>
      </c>
      <c r="D22" s="132">
        <v>632</v>
      </c>
      <c r="E22" s="133" t="s">
        <v>209</v>
      </c>
      <c r="F22" s="134"/>
      <c r="G22" s="135" t="s">
        <v>450</v>
      </c>
      <c r="H22" s="134">
        <v>15</v>
      </c>
      <c r="I22" s="1">
        <v>0</v>
      </c>
      <c r="J22" s="134">
        <v>15</v>
      </c>
      <c r="K22" s="1">
        <v>0</v>
      </c>
      <c r="L22" s="134">
        <v>15</v>
      </c>
      <c r="M22" s="1">
        <v>0</v>
      </c>
      <c r="N22" s="134">
        <v>15</v>
      </c>
    </row>
    <row r="23" spans="1:14" x14ac:dyDescent="0.25">
      <c r="A23" s="17">
        <v>1</v>
      </c>
      <c r="B23" s="17">
        <v>1</v>
      </c>
      <c r="C23" s="17"/>
      <c r="D23" s="17">
        <v>633</v>
      </c>
      <c r="E23" s="22" t="s">
        <v>215</v>
      </c>
      <c r="F23" s="1"/>
      <c r="G23" s="43" t="s">
        <v>451</v>
      </c>
      <c r="H23" s="134">
        <v>50</v>
      </c>
      <c r="I23" s="1">
        <v>0</v>
      </c>
      <c r="J23" s="1">
        <f t="shared" ref="J23:J25" si="10">H23+I23</f>
        <v>50</v>
      </c>
      <c r="K23" s="1">
        <v>0</v>
      </c>
      <c r="L23" s="1">
        <f t="shared" ref="L23:L25" si="11">J23+K23</f>
        <v>50</v>
      </c>
      <c r="M23" s="1">
        <v>0</v>
      </c>
      <c r="N23" s="1">
        <f t="shared" ref="N23:N25" si="12">L23+M23</f>
        <v>50</v>
      </c>
    </row>
    <row r="24" spans="1:14" x14ac:dyDescent="0.25">
      <c r="A24" s="17">
        <v>1</v>
      </c>
      <c r="B24" s="17">
        <v>1</v>
      </c>
      <c r="C24" s="17"/>
      <c r="D24" s="17">
        <v>633</v>
      </c>
      <c r="E24" s="22" t="s">
        <v>211</v>
      </c>
      <c r="F24" s="1"/>
      <c r="G24" s="43" t="s">
        <v>346</v>
      </c>
      <c r="H24" s="1"/>
      <c r="I24" s="1">
        <v>0</v>
      </c>
      <c r="J24" s="1">
        <f t="shared" si="10"/>
        <v>0</v>
      </c>
      <c r="K24" s="1">
        <v>0</v>
      </c>
      <c r="L24" s="1">
        <f t="shared" si="11"/>
        <v>0</v>
      </c>
      <c r="M24" s="1">
        <v>0</v>
      </c>
      <c r="N24" s="1">
        <f t="shared" si="12"/>
        <v>0</v>
      </c>
    </row>
    <row r="25" spans="1:14" x14ac:dyDescent="0.25">
      <c r="A25" s="17">
        <v>1</v>
      </c>
      <c r="B25" s="17">
        <v>1</v>
      </c>
      <c r="C25" s="17"/>
      <c r="D25" s="17">
        <v>633</v>
      </c>
      <c r="E25" s="22" t="s">
        <v>347</v>
      </c>
      <c r="F25" s="1"/>
      <c r="G25" s="43" t="s">
        <v>348</v>
      </c>
      <c r="H25" s="1">
        <v>36</v>
      </c>
      <c r="I25" s="1">
        <v>0</v>
      </c>
      <c r="J25" s="1">
        <f t="shared" si="10"/>
        <v>36</v>
      </c>
      <c r="K25" s="1">
        <v>0</v>
      </c>
      <c r="L25" s="1">
        <f t="shared" si="11"/>
        <v>36</v>
      </c>
      <c r="M25" s="1">
        <v>0</v>
      </c>
      <c r="N25" s="1">
        <f t="shared" si="12"/>
        <v>36</v>
      </c>
    </row>
    <row r="26" spans="1:14" x14ac:dyDescent="0.25">
      <c r="A26" s="44">
        <v>1</v>
      </c>
      <c r="B26" s="44">
        <v>1</v>
      </c>
      <c r="C26" s="44"/>
      <c r="D26" s="44">
        <v>633</v>
      </c>
      <c r="E26" s="45"/>
      <c r="F26" s="46"/>
      <c r="G26" s="47" t="s">
        <v>348</v>
      </c>
      <c r="H26" s="114">
        <f t="shared" ref="H26:N26" si="13">SUM(H22:H25)</f>
        <v>101</v>
      </c>
      <c r="I26" s="114">
        <f t="shared" si="13"/>
        <v>0</v>
      </c>
      <c r="J26" s="114">
        <f t="shared" si="13"/>
        <v>101</v>
      </c>
      <c r="K26" s="114">
        <f t="shared" si="13"/>
        <v>0</v>
      </c>
      <c r="L26" s="114">
        <f t="shared" si="13"/>
        <v>101</v>
      </c>
      <c r="M26" s="114">
        <f t="shared" si="13"/>
        <v>0</v>
      </c>
      <c r="N26" s="114">
        <f t="shared" si="13"/>
        <v>101</v>
      </c>
    </row>
    <row r="27" spans="1:14" x14ac:dyDescent="0.25">
      <c r="A27" s="17">
        <v>1</v>
      </c>
      <c r="B27" s="17">
        <v>1</v>
      </c>
      <c r="C27" s="17"/>
      <c r="D27" s="17">
        <v>634</v>
      </c>
      <c r="E27" s="22" t="s">
        <v>205</v>
      </c>
      <c r="F27" s="1"/>
      <c r="G27" s="43" t="s">
        <v>349</v>
      </c>
      <c r="H27" s="1">
        <v>60</v>
      </c>
      <c r="I27" s="1">
        <v>0</v>
      </c>
      <c r="J27" s="1">
        <f>H27+I27</f>
        <v>60</v>
      </c>
      <c r="K27" s="1">
        <v>0</v>
      </c>
      <c r="L27" s="1">
        <f>J27+K27</f>
        <v>60</v>
      </c>
      <c r="M27" s="1">
        <v>0</v>
      </c>
      <c r="N27" s="1">
        <f>L27+M27</f>
        <v>60</v>
      </c>
    </row>
    <row r="28" spans="1:14" x14ac:dyDescent="0.25">
      <c r="A28" s="44">
        <v>1</v>
      </c>
      <c r="B28" s="44">
        <v>1</v>
      </c>
      <c r="C28" s="44"/>
      <c r="D28" s="44">
        <v>634</v>
      </c>
      <c r="E28" s="45"/>
      <c r="F28" s="46"/>
      <c r="G28" s="47" t="s">
        <v>349</v>
      </c>
      <c r="H28" s="114">
        <f t="shared" ref="H28:I28" si="14">SUM(H27)</f>
        <v>60</v>
      </c>
      <c r="I28" s="114">
        <f t="shared" si="14"/>
        <v>0</v>
      </c>
      <c r="J28" s="114">
        <f t="shared" ref="J28:K28" si="15">SUM(J27)</f>
        <v>60</v>
      </c>
      <c r="K28" s="114">
        <f t="shared" si="15"/>
        <v>0</v>
      </c>
      <c r="L28" s="114">
        <f t="shared" ref="L28:M28" si="16">SUM(L27)</f>
        <v>60</v>
      </c>
      <c r="M28" s="114">
        <f t="shared" si="16"/>
        <v>0</v>
      </c>
      <c r="N28" s="114">
        <f t="shared" ref="N28" si="17">SUM(N27)</f>
        <v>60</v>
      </c>
    </row>
    <row r="29" spans="1:14" x14ac:dyDescent="0.25">
      <c r="A29" s="17">
        <v>1</v>
      </c>
      <c r="B29" s="17">
        <v>1</v>
      </c>
      <c r="C29" s="17"/>
      <c r="D29" s="17">
        <v>635</v>
      </c>
      <c r="E29" s="22" t="s">
        <v>215</v>
      </c>
      <c r="F29" s="1"/>
      <c r="G29" s="43" t="s">
        <v>350</v>
      </c>
      <c r="H29" s="1">
        <v>100</v>
      </c>
      <c r="I29" s="1">
        <v>-50</v>
      </c>
      <c r="J29" s="1">
        <f t="shared" ref="J29:J35" si="18">H29+I29</f>
        <v>50</v>
      </c>
      <c r="K29" s="1">
        <v>-50</v>
      </c>
      <c r="L29" s="1">
        <f t="shared" ref="L29:L35" si="19">J29+K29</f>
        <v>0</v>
      </c>
      <c r="M29" s="1">
        <v>0</v>
      </c>
      <c r="N29" s="1">
        <f t="shared" ref="N29:N35" si="20">L29+M29</f>
        <v>0</v>
      </c>
    </row>
    <row r="30" spans="1:14" x14ac:dyDescent="0.25">
      <c r="A30" s="17">
        <v>1</v>
      </c>
      <c r="B30" s="17">
        <v>1</v>
      </c>
      <c r="C30" s="17"/>
      <c r="D30" s="17">
        <v>637</v>
      </c>
      <c r="E30" s="22" t="s">
        <v>208</v>
      </c>
      <c r="F30" s="1"/>
      <c r="G30" s="43" t="s">
        <v>351</v>
      </c>
      <c r="H30" s="1">
        <v>0</v>
      </c>
      <c r="I30" s="1">
        <v>0</v>
      </c>
      <c r="J30" s="1">
        <f t="shared" si="18"/>
        <v>0</v>
      </c>
      <c r="K30" s="1">
        <v>0</v>
      </c>
      <c r="L30" s="1">
        <f t="shared" si="19"/>
        <v>0</v>
      </c>
      <c r="M30" s="1">
        <v>0</v>
      </c>
      <c r="N30" s="1">
        <f t="shared" si="20"/>
        <v>0</v>
      </c>
    </row>
    <row r="31" spans="1:14" x14ac:dyDescent="0.25">
      <c r="A31" s="17">
        <v>1</v>
      </c>
      <c r="B31" s="17">
        <v>1</v>
      </c>
      <c r="C31" s="17"/>
      <c r="D31" s="17">
        <v>637</v>
      </c>
      <c r="E31" s="22" t="s">
        <v>217</v>
      </c>
      <c r="F31" s="1"/>
      <c r="G31" s="43" t="s">
        <v>352</v>
      </c>
      <c r="H31" s="1">
        <v>0</v>
      </c>
      <c r="I31" s="1">
        <v>0</v>
      </c>
      <c r="J31" s="1">
        <f t="shared" si="18"/>
        <v>0</v>
      </c>
      <c r="K31" s="1">
        <v>0</v>
      </c>
      <c r="L31" s="1">
        <f t="shared" si="19"/>
        <v>0</v>
      </c>
      <c r="M31" s="1">
        <v>0</v>
      </c>
      <c r="N31" s="1">
        <f t="shared" si="20"/>
        <v>0</v>
      </c>
    </row>
    <row r="32" spans="1:14" x14ac:dyDescent="0.25">
      <c r="A32" s="17">
        <v>1</v>
      </c>
      <c r="B32" s="17">
        <v>1</v>
      </c>
      <c r="C32" s="17"/>
      <c r="D32" s="17">
        <v>637</v>
      </c>
      <c r="E32" s="22" t="s">
        <v>218</v>
      </c>
      <c r="F32" s="1"/>
      <c r="G32" s="43" t="s">
        <v>353</v>
      </c>
      <c r="H32" s="1">
        <v>195</v>
      </c>
      <c r="I32" s="1">
        <v>0</v>
      </c>
      <c r="J32" s="1">
        <f t="shared" si="18"/>
        <v>195</v>
      </c>
      <c r="K32" s="1">
        <v>-80</v>
      </c>
      <c r="L32" s="1">
        <f t="shared" si="19"/>
        <v>115</v>
      </c>
      <c r="M32" s="1">
        <v>0</v>
      </c>
      <c r="N32" s="1">
        <f t="shared" si="20"/>
        <v>115</v>
      </c>
    </row>
    <row r="33" spans="1:14" x14ac:dyDescent="0.25">
      <c r="A33" s="17">
        <v>1</v>
      </c>
      <c r="B33" s="17">
        <v>1</v>
      </c>
      <c r="C33" s="17"/>
      <c r="D33" s="17">
        <v>637</v>
      </c>
      <c r="E33" s="22" t="s">
        <v>220</v>
      </c>
      <c r="F33" s="1"/>
      <c r="G33" s="43" t="s">
        <v>354</v>
      </c>
      <c r="H33" s="1">
        <v>690</v>
      </c>
      <c r="I33" s="1">
        <v>0</v>
      </c>
      <c r="J33" s="1">
        <f t="shared" si="18"/>
        <v>690</v>
      </c>
      <c r="K33" s="1">
        <v>-150</v>
      </c>
      <c r="L33" s="1">
        <f t="shared" si="19"/>
        <v>540</v>
      </c>
      <c r="M33" s="1">
        <v>0</v>
      </c>
      <c r="N33" s="1">
        <f t="shared" si="20"/>
        <v>540</v>
      </c>
    </row>
    <row r="34" spans="1:14" x14ac:dyDescent="0.25">
      <c r="A34" s="17">
        <v>1</v>
      </c>
      <c r="B34" s="17">
        <v>1</v>
      </c>
      <c r="C34" s="17"/>
      <c r="D34" s="17">
        <v>637</v>
      </c>
      <c r="E34" s="22" t="s">
        <v>221</v>
      </c>
      <c r="F34" s="1"/>
      <c r="G34" s="43" t="s">
        <v>355</v>
      </c>
      <c r="H34" s="1">
        <v>290</v>
      </c>
      <c r="I34" s="1">
        <v>0</v>
      </c>
      <c r="J34" s="1">
        <f t="shared" si="18"/>
        <v>290</v>
      </c>
      <c r="K34" s="1">
        <v>-200</v>
      </c>
      <c r="L34" s="1">
        <f t="shared" si="19"/>
        <v>90</v>
      </c>
      <c r="M34" s="1">
        <v>0</v>
      </c>
      <c r="N34" s="1">
        <f t="shared" si="20"/>
        <v>90</v>
      </c>
    </row>
    <row r="35" spans="1:14" x14ac:dyDescent="0.25">
      <c r="A35" s="17">
        <v>1</v>
      </c>
      <c r="B35" s="17">
        <v>1</v>
      </c>
      <c r="C35" s="17"/>
      <c r="D35" s="17">
        <v>637</v>
      </c>
      <c r="E35" s="22" t="s">
        <v>356</v>
      </c>
      <c r="F35" s="1"/>
      <c r="G35" s="43" t="s">
        <v>357</v>
      </c>
      <c r="H35" s="1">
        <v>270</v>
      </c>
      <c r="I35" s="1">
        <v>6230</v>
      </c>
      <c r="J35" s="1">
        <f t="shared" si="18"/>
        <v>6500</v>
      </c>
      <c r="K35" s="1">
        <v>5200</v>
      </c>
      <c r="L35" s="1">
        <f t="shared" si="19"/>
        <v>11700</v>
      </c>
      <c r="M35" s="1">
        <v>100</v>
      </c>
      <c r="N35" s="1">
        <f t="shared" si="20"/>
        <v>11800</v>
      </c>
    </row>
    <row r="36" spans="1:14" x14ac:dyDescent="0.25">
      <c r="A36" s="44">
        <v>1</v>
      </c>
      <c r="B36" s="44">
        <v>1</v>
      </c>
      <c r="C36" s="44"/>
      <c r="D36" s="44">
        <v>637</v>
      </c>
      <c r="E36" s="45"/>
      <c r="F36" s="46"/>
      <c r="G36" s="47" t="s">
        <v>357</v>
      </c>
      <c r="H36" s="114">
        <f t="shared" ref="H36:I36" si="21">SUM(H29:H35)</f>
        <v>1545</v>
      </c>
      <c r="I36" s="114">
        <f t="shared" si="21"/>
        <v>6180</v>
      </c>
      <c r="J36" s="114">
        <f t="shared" ref="J36:K36" si="22">SUM(J29:J35)</f>
        <v>7725</v>
      </c>
      <c r="K36" s="114">
        <f t="shared" si="22"/>
        <v>4720</v>
      </c>
      <c r="L36" s="114">
        <f t="shared" ref="L36:M36" si="23">SUM(L29:L35)</f>
        <v>12445</v>
      </c>
      <c r="M36" s="114">
        <f t="shared" si="23"/>
        <v>100</v>
      </c>
      <c r="N36" s="114">
        <f t="shared" ref="N36" si="24">SUM(N29:N35)</f>
        <v>12545</v>
      </c>
    </row>
    <row r="37" spans="1:14" x14ac:dyDescent="0.25">
      <c r="A37" s="17">
        <v>1</v>
      </c>
      <c r="B37" s="17">
        <v>1</v>
      </c>
      <c r="C37" s="17"/>
      <c r="D37" s="17"/>
      <c r="E37" s="22"/>
      <c r="F37" s="1"/>
      <c r="G37" s="43" t="s">
        <v>358</v>
      </c>
      <c r="H37" s="115">
        <v>0</v>
      </c>
      <c r="I37" s="115">
        <v>0</v>
      </c>
      <c r="J37" s="1">
        <f t="shared" ref="J37:J38" si="25">H37+I37</f>
        <v>0</v>
      </c>
      <c r="K37" s="115">
        <v>0</v>
      </c>
      <c r="L37" s="1">
        <f t="shared" ref="L37:L38" si="26">J37+K37</f>
        <v>0</v>
      </c>
      <c r="M37" s="115">
        <v>0</v>
      </c>
      <c r="N37" s="1">
        <f t="shared" ref="N37:N38" si="27">L37+M37</f>
        <v>0</v>
      </c>
    </row>
    <row r="38" spans="1:14" x14ac:dyDescent="0.25">
      <c r="A38" s="17">
        <v>1</v>
      </c>
      <c r="B38" s="17">
        <v>1</v>
      </c>
      <c r="C38" s="17"/>
      <c r="D38" s="17">
        <v>637</v>
      </c>
      <c r="E38" s="22" t="s">
        <v>356</v>
      </c>
      <c r="F38" s="1"/>
      <c r="G38" s="43" t="s">
        <v>357</v>
      </c>
      <c r="H38" s="115">
        <v>0</v>
      </c>
      <c r="I38" s="115">
        <v>0</v>
      </c>
      <c r="J38" s="1">
        <f t="shared" si="25"/>
        <v>0</v>
      </c>
      <c r="K38" s="115">
        <v>0</v>
      </c>
      <c r="L38" s="1">
        <f t="shared" si="26"/>
        <v>0</v>
      </c>
      <c r="M38" s="115">
        <v>0</v>
      </c>
      <c r="N38" s="1">
        <f t="shared" si="27"/>
        <v>0</v>
      </c>
    </row>
    <row r="39" spans="1:14" x14ac:dyDescent="0.25">
      <c r="A39" s="44">
        <v>1</v>
      </c>
      <c r="B39" s="44">
        <v>1</v>
      </c>
      <c r="C39" s="44"/>
      <c r="D39" s="44">
        <v>637</v>
      </c>
      <c r="E39" s="45"/>
      <c r="F39" s="46"/>
      <c r="G39" s="47" t="s">
        <v>357</v>
      </c>
      <c r="H39" s="114">
        <f t="shared" ref="H39:I39" si="28">SUM(H37:H38)</f>
        <v>0</v>
      </c>
      <c r="I39" s="114">
        <f t="shared" si="28"/>
        <v>0</v>
      </c>
      <c r="J39" s="114">
        <f t="shared" ref="J39:K39" si="29">SUM(J37:J38)</f>
        <v>0</v>
      </c>
      <c r="K39" s="114">
        <f t="shared" si="29"/>
        <v>0</v>
      </c>
      <c r="L39" s="114">
        <f t="shared" ref="L39:M39" si="30">SUM(L37:L38)</f>
        <v>0</v>
      </c>
      <c r="M39" s="114">
        <f t="shared" si="30"/>
        <v>0</v>
      </c>
      <c r="N39" s="114">
        <f t="shared" ref="N39" si="31">SUM(N37:N38)</f>
        <v>0</v>
      </c>
    </row>
    <row r="40" spans="1:14" x14ac:dyDescent="0.25">
      <c r="A40" s="17">
        <v>1</v>
      </c>
      <c r="B40" s="17">
        <v>1</v>
      </c>
      <c r="D40" s="1">
        <v>611</v>
      </c>
      <c r="E40" s="10"/>
      <c r="G40" s="1" t="s">
        <v>3</v>
      </c>
      <c r="H40" s="1">
        <v>111177</v>
      </c>
      <c r="I40" s="1">
        <v>0</v>
      </c>
      <c r="J40" s="1">
        <f t="shared" ref="J40:J104" si="32">H40+I40</f>
        <v>111177</v>
      </c>
      <c r="K40" s="1">
        <v>0</v>
      </c>
      <c r="L40" s="1">
        <f t="shared" ref="L40:L104" si="33">J40+K40</f>
        <v>111177</v>
      </c>
      <c r="M40" s="1">
        <v>0</v>
      </c>
      <c r="N40" s="1">
        <f t="shared" ref="N40:N104" si="34">L40+M40</f>
        <v>111177</v>
      </c>
    </row>
    <row r="41" spans="1:14" x14ac:dyDescent="0.25">
      <c r="A41" s="17">
        <v>1</v>
      </c>
      <c r="B41" s="17">
        <v>1</v>
      </c>
      <c r="D41" s="1">
        <v>611</v>
      </c>
      <c r="E41" s="10"/>
      <c r="G41" s="1" t="s">
        <v>424</v>
      </c>
      <c r="H41" s="1">
        <v>0</v>
      </c>
      <c r="I41" s="1">
        <v>0</v>
      </c>
      <c r="J41" s="1">
        <f t="shared" si="32"/>
        <v>0</v>
      </c>
      <c r="K41" s="1">
        <v>0</v>
      </c>
      <c r="L41" s="1">
        <f t="shared" si="33"/>
        <v>0</v>
      </c>
      <c r="M41" s="1">
        <v>0</v>
      </c>
      <c r="N41" s="1">
        <f t="shared" si="34"/>
        <v>0</v>
      </c>
    </row>
    <row r="42" spans="1:14" x14ac:dyDescent="0.25">
      <c r="A42" s="17">
        <v>1</v>
      </c>
      <c r="B42" s="17">
        <v>1</v>
      </c>
      <c r="D42" s="1">
        <v>625</v>
      </c>
      <c r="E42" s="10"/>
      <c r="G42" s="1" t="s">
        <v>425</v>
      </c>
      <c r="H42" s="1">
        <v>0</v>
      </c>
      <c r="I42" s="1">
        <v>0</v>
      </c>
      <c r="J42" s="1">
        <f t="shared" si="32"/>
        <v>0</v>
      </c>
      <c r="K42" s="1">
        <v>0</v>
      </c>
      <c r="L42" s="1">
        <f t="shared" si="33"/>
        <v>0</v>
      </c>
      <c r="M42" s="1">
        <v>0</v>
      </c>
      <c r="N42" s="1">
        <f t="shared" si="34"/>
        <v>0</v>
      </c>
    </row>
    <row r="43" spans="1:14" x14ac:dyDescent="0.25">
      <c r="A43" s="17">
        <v>1</v>
      </c>
      <c r="B43" s="17">
        <v>1</v>
      </c>
      <c r="D43" s="1">
        <v>612</v>
      </c>
      <c r="E43" s="10" t="s">
        <v>205</v>
      </c>
      <c r="G43" s="1" t="s">
        <v>4</v>
      </c>
      <c r="H43" s="1">
        <v>30650</v>
      </c>
      <c r="I43" s="1">
        <v>0</v>
      </c>
      <c r="J43" s="1">
        <f t="shared" si="32"/>
        <v>30650</v>
      </c>
      <c r="K43" s="1">
        <v>0</v>
      </c>
      <c r="L43" s="1">
        <f t="shared" si="33"/>
        <v>30650</v>
      </c>
      <c r="M43" s="1">
        <v>0</v>
      </c>
      <c r="N43" s="1">
        <f t="shared" si="34"/>
        <v>30650</v>
      </c>
    </row>
    <row r="44" spans="1:14" x14ac:dyDescent="0.25">
      <c r="A44" s="17">
        <v>1</v>
      </c>
      <c r="B44" s="17">
        <v>1</v>
      </c>
      <c r="D44" s="1">
        <v>614</v>
      </c>
      <c r="E44" s="10"/>
      <c r="G44" s="1" t="s">
        <v>5</v>
      </c>
      <c r="H44" s="1">
        <v>20674</v>
      </c>
      <c r="I44" s="1">
        <v>0</v>
      </c>
      <c r="J44" s="1">
        <f t="shared" si="32"/>
        <v>20674</v>
      </c>
      <c r="K44" s="1">
        <v>0</v>
      </c>
      <c r="L44" s="1">
        <f t="shared" si="33"/>
        <v>20674</v>
      </c>
      <c r="M44" s="1">
        <v>0</v>
      </c>
      <c r="N44" s="1">
        <f t="shared" si="34"/>
        <v>20674</v>
      </c>
    </row>
    <row r="45" spans="1:14" x14ac:dyDescent="0.25">
      <c r="A45" s="17">
        <v>1</v>
      </c>
      <c r="B45" s="17">
        <v>1</v>
      </c>
      <c r="D45" s="1">
        <v>621</v>
      </c>
      <c r="E45" s="10"/>
      <c r="G45" s="1" t="s">
        <v>6</v>
      </c>
      <c r="H45" s="1">
        <v>10562</v>
      </c>
      <c r="I45" s="1">
        <v>0</v>
      </c>
      <c r="J45" s="1">
        <f t="shared" si="32"/>
        <v>10562</v>
      </c>
      <c r="K45" s="1">
        <v>0</v>
      </c>
      <c r="L45" s="1">
        <f t="shared" si="33"/>
        <v>10562</v>
      </c>
      <c r="M45" s="1">
        <v>0</v>
      </c>
      <c r="N45" s="1">
        <f t="shared" si="34"/>
        <v>10562</v>
      </c>
    </row>
    <row r="46" spans="1:14" x14ac:dyDescent="0.25">
      <c r="A46" s="17">
        <v>1</v>
      </c>
      <c r="B46" s="17">
        <v>1</v>
      </c>
      <c r="D46" s="1">
        <v>623</v>
      </c>
      <c r="E46" s="10"/>
      <c r="G46" s="1" t="s">
        <v>7</v>
      </c>
      <c r="H46" s="1">
        <v>4202</v>
      </c>
      <c r="I46" s="1">
        <v>0</v>
      </c>
      <c r="J46" s="1">
        <f t="shared" si="32"/>
        <v>4202</v>
      </c>
      <c r="K46" s="1">
        <v>0</v>
      </c>
      <c r="L46" s="1">
        <f t="shared" si="33"/>
        <v>4202</v>
      </c>
      <c r="M46" s="1">
        <v>0</v>
      </c>
      <c r="N46" s="1">
        <f t="shared" si="34"/>
        <v>4202</v>
      </c>
    </row>
    <row r="47" spans="1:14" x14ac:dyDescent="0.25">
      <c r="A47" s="17">
        <v>1</v>
      </c>
      <c r="B47" s="17">
        <v>1</v>
      </c>
      <c r="D47" s="1">
        <v>625</v>
      </c>
      <c r="E47" s="10" t="s">
        <v>205</v>
      </c>
      <c r="G47" s="1" t="s">
        <v>8</v>
      </c>
      <c r="H47" s="1">
        <v>2126</v>
      </c>
      <c r="I47" s="1">
        <v>0</v>
      </c>
      <c r="J47" s="1">
        <f t="shared" si="32"/>
        <v>2126</v>
      </c>
      <c r="K47" s="1">
        <v>0</v>
      </c>
      <c r="L47" s="1">
        <f t="shared" si="33"/>
        <v>2126</v>
      </c>
      <c r="M47" s="1">
        <v>0</v>
      </c>
      <c r="N47" s="1">
        <f t="shared" si="34"/>
        <v>2126</v>
      </c>
    </row>
    <row r="48" spans="1:14" x14ac:dyDescent="0.25">
      <c r="A48" s="17">
        <v>1</v>
      </c>
      <c r="B48" s="17">
        <v>1</v>
      </c>
      <c r="D48" s="1">
        <v>625</v>
      </c>
      <c r="E48" s="10" t="s">
        <v>206</v>
      </c>
      <c r="G48" s="1" t="s">
        <v>9</v>
      </c>
      <c r="H48" s="1">
        <v>21252</v>
      </c>
      <c r="I48" s="1">
        <v>0</v>
      </c>
      <c r="J48" s="1">
        <f t="shared" si="32"/>
        <v>21252</v>
      </c>
      <c r="K48" s="1">
        <v>0</v>
      </c>
      <c r="L48" s="1">
        <f t="shared" si="33"/>
        <v>21252</v>
      </c>
      <c r="M48" s="1">
        <v>0</v>
      </c>
      <c r="N48" s="1">
        <f t="shared" si="34"/>
        <v>21252</v>
      </c>
    </row>
    <row r="49" spans="1:14" x14ac:dyDescent="0.25">
      <c r="A49" s="17">
        <v>1</v>
      </c>
      <c r="B49" s="17">
        <v>1</v>
      </c>
      <c r="D49" s="1">
        <v>625</v>
      </c>
      <c r="E49" s="10" t="s">
        <v>207</v>
      </c>
      <c r="G49" s="1" t="s">
        <v>10</v>
      </c>
      <c r="H49" s="1">
        <v>1305</v>
      </c>
      <c r="I49" s="1">
        <v>0</v>
      </c>
      <c r="J49" s="1">
        <f t="shared" si="32"/>
        <v>1305</v>
      </c>
      <c r="K49" s="1">
        <v>0</v>
      </c>
      <c r="L49" s="1">
        <f t="shared" si="33"/>
        <v>1305</v>
      </c>
      <c r="M49" s="1">
        <v>0</v>
      </c>
      <c r="N49" s="1">
        <f t="shared" si="34"/>
        <v>1305</v>
      </c>
    </row>
    <row r="50" spans="1:14" x14ac:dyDescent="0.25">
      <c r="A50" s="17">
        <v>1</v>
      </c>
      <c r="B50" s="17">
        <v>1</v>
      </c>
      <c r="D50" s="1">
        <v>625</v>
      </c>
      <c r="E50" s="10" t="s">
        <v>208</v>
      </c>
      <c r="G50" s="1" t="s">
        <v>11</v>
      </c>
      <c r="H50" s="1">
        <v>4525</v>
      </c>
      <c r="I50" s="1">
        <v>0</v>
      </c>
      <c r="J50" s="1">
        <f t="shared" si="32"/>
        <v>4525</v>
      </c>
      <c r="K50" s="1">
        <v>0</v>
      </c>
      <c r="L50" s="1">
        <f t="shared" si="33"/>
        <v>4525</v>
      </c>
      <c r="M50" s="1">
        <v>0</v>
      </c>
      <c r="N50" s="1">
        <f t="shared" si="34"/>
        <v>4525</v>
      </c>
    </row>
    <row r="51" spans="1:14" x14ac:dyDescent="0.25">
      <c r="A51" s="17">
        <v>1</v>
      </c>
      <c r="B51" s="17">
        <v>1</v>
      </c>
      <c r="D51" s="1">
        <v>625</v>
      </c>
      <c r="E51" s="10" t="s">
        <v>209</v>
      </c>
      <c r="G51" s="1" t="s">
        <v>12</v>
      </c>
      <c r="H51" s="1">
        <v>1514</v>
      </c>
      <c r="I51" s="1">
        <v>0</v>
      </c>
      <c r="J51" s="1">
        <f t="shared" si="32"/>
        <v>1514</v>
      </c>
      <c r="K51" s="1">
        <v>0</v>
      </c>
      <c r="L51" s="1">
        <f t="shared" si="33"/>
        <v>1514</v>
      </c>
      <c r="M51" s="1">
        <v>0</v>
      </c>
      <c r="N51" s="1">
        <f t="shared" si="34"/>
        <v>1514</v>
      </c>
    </row>
    <row r="52" spans="1:14" x14ac:dyDescent="0.25">
      <c r="A52" s="17">
        <v>1</v>
      </c>
      <c r="B52" s="17">
        <v>1</v>
      </c>
      <c r="D52" s="1">
        <v>625</v>
      </c>
      <c r="E52" s="10" t="s">
        <v>210</v>
      </c>
      <c r="G52" s="1" t="s">
        <v>13</v>
      </c>
      <c r="H52" s="1">
        <v>7213</v>
      </c>
      <c r="I52" s="1">
        <v>0</v>
      </c>
      <c r="J52" s="1">
        <f t="shared" si="32"/>
        <v>7213</v>
      </c>
      <c r="K52" s="1">
        <v>0</v>
      </c>
      <c r="L52" s="1">
        <f t="shared" si="33"/>
        <v>7213</v>
      </c>
      <c r="M52" s="1">
        <v>0</v>
      </c>
      <c r="N52" s="1">
        <f t="shared" si="34"/>
        <v>7213</v>
      </c>
    </row>
    <row r="53" spans="1:14" x14ac:dyDescent="0.25">
      <c r="A53" s="17">
        <v>1</v>
      </c>
      <c r="B53" s="17">
        <v>1</v>
      </c>
      <c r="D53" s="1">
        <v>627</v>
      </c>
      <c r="E53" s="10"/>
      <c r="G53" s="1" t="s">
        <v>399</v>
      </c>
      <c r="H53" s="1">
        <v>2605</v>
      </c>
      <c r="I53" s="1">
        <v>0</v>
      </c>
      <c r="J53" s="1">
        <f t="shared" si="32"/>
        <v>2605</v>
      </c>
      <c r="K53" s="1">
        <v>0</v>
      </c>
      <c r="L53" s="1">
        <f t="shared" si="33"/>
        <v>2605</v>
      </c>
      <c r="M53" s="1">
        <v>0</v>
      </c>
      <c r="N53" s="1">
        <f t="shared" si="34"/>
        <v>2605</v>
      </c>
    </row>
    <row r="54" spans="1:14" x14ac:dyDescent="0.25">
      <c r="A54" s="17">
        <v>1</v>
      </c>
      <c r="B54" s="17">
        <v>1</v>
      </c>
      <c r="D54" s="1">
        <v>631</v>
      </c>
      <c r="E54" s="10" t="s">
        <v>205</v>
      </c>
      <c r="G54" s="1" t="s">
        <v>14</v>
      </c>
      <c r="H54" s="1">
        <v>200</v>
      </c>
      <c r="I54" s="1">
        <v>0</v>
      </c>
      <c r="J54" s="1">
        <f t="shared" si="32"/>
        <v>200</v>
      </c>
      <c r="K54" s="1">
        <v>0</v>
      </c>
      <c r="L54" s="1">
        <f t="shared" si="33"/>
        <v>200</v>
      </c>
      <c r="M54" s="1">
        <v>-200</v>
      </c>
      <c r="N54" s="1">
        <f t="shared" si="34"/>
        <v>0</v>
      </c>
    </row>
    <row r="55" spans="1:14" x14ac:dyDescent="0.25">
      <c r="A55" s="17">
        <v>1</v>
      </c>
      <c r="B55" s="17">
        <v>1</v>
      </c>
      <c r="D55" s="1">
        <v>631</v>
      </c>
      <c r="E55" s="10" t="s">
        <v>205</v>
      </c>
      <c r="G55" s="1" t="s">
        <v>512</v>
      </c>
      <c r="H55" s="1">
        <v>0</v>
      </c>
      <c r="I55" s="1">
        <v>0</v>
      </c>
      <c r="J55" s="1">
        <f t="shared" ref="J55" si="35">H55+I55</f>
        <v>0</v>
      </c>
      <c r="K55" s="1">
        <v>0</v>
      </c>
      <c r="L55" s="1">
        <f t="shared" ref="L55" si="36">J55+K55</f>
        <v>0</v>
      </c>
      <c r="M55" s="1">
        <v>800</v>
      </c>
      <c r="N55" s="1">
        <f t="shared" ref="N55" si="37">L55+M55</f>
        <v>800</v>
      </c>
    </row>
    <row r="56" spans="1:14" x14ac:dyDescent="0.25">
      <c r="A56" s="17">
        <v>1</v>
      </c>
      <c r="B56" s="17">
        <v>1</v>
      </c>
      <c r="D56" s="1">
        <v>632</v>
      </c>
      <c r="E56" s="10" t="s">
        <v>206</v>
      </c>
      <c r="G56" s="1" t="s">
        <v>15</v>
      </c>
      <c r="H56" s="1">
        <v>200</v>
      </c>
      <c r="I56" s="1">
        <v>200</v>
      </c>
      <c r="J56" s="1">
        <f t="shared" si="32"/>
        <v>400</v>
      </c>
      <c r="K56" s="1">
        <v>0</v>
      </c>
      <c r="L56" s="1">
        <f t="shared" si="33"/>
        <v>400</v>
      </c>
      <c r="M56" s="1">
        <v>0</v>
      </c>
      <c r="N56" s="1">
        <f t="shared" si="34"/>
        <v>400</v>
      </c>
    </row>
    <row r="57" spans="1:14" x14ac:dyDescent="0.25">
      <c r="A57" s="17">
        <v>1</v>
      </c>
      <c r="B57" s="17">
        <v>1</v>
      </c>
      <c r="D57" s="1">
        <v>633</v>
      </c>
      <c r="E57" s="10" t="s">
        <v>205</v>
      </c>
      <c r="G57" s="1" t="s">
        <v>16</v>
      </c>
      <c r="H57" s="1">
        <v>100</v>
      </c>
      <c r="I57" s="1">
        <v>0</v>
      </c>
      <c r="J57" s="1">
        <f t="shared" si="32"/>
        <v>100</v>
      </c>
      <c r="K57" s="1">
        <v>0</v>
      </c>
      <c r="L57" s="1">
        <f t="shared" si="33"/>
        <v>100</v>
      </c>
      <c r="M57" s="1">
        <v>0</v>
      </c>
      <c r="N57" s="1">
        <f t="shared" si="34"/>
        <v>100</v>
      </c>
    </row>
    <row r="58" spans="1:14" x14ac:dyDescent="0.25">
      <c r="A58" s="17">
        <v>1</v>
      </c>
      <c r="B58" s="17">
        <v>1</v>
      </c>
      <c r="D58" s="1">
        <v>633</v>
      </c>
      <c r="E58" s="10" t="s">
        <v>206</v>
      </c>
      <c r="G58" s="1" t="s">
        <v>17</v>
      </c>
      <c r="H58" s="1">
        <v>500</v>
      </c>
      <c r="I58" s="1">
        <v>-300</v>
      </c>
      <c r="J58" s="1">
        <f t="shared" si="32"/>
        <v>200</v>
      </c>
      <c r="K58" s="1">
        <v>0</v>
      </c>
      <c r="L58" s="1">
        <f t="shared" si="33"/>
        <v>200</v>
      </c>
      <c r="M58" s="1">
        <v>0</v>
      </c>
      <c r="N58" s="1">
        <f t="shared" si="34"/>
        <v>200</v>
      </c>
    </row>
    <row r="59" spans="1:14" x14ac:dyDescent="0.25">
      <c r="A59" s="17">
        <v>1</v>
      </c>
      <c r="B59" s="17">
        <v>1</v>
      </c>
      <c r="D59" s="1">
        <v>633</v>
      </c>
      <c r="E59" s="10" t="s">
        <v>215</v>
      </c>
      <c r="G59" s="1" t="s">
        <v>513</v>
      </c>
      <c r="H59" s="1">
        <v>0</v>
      </c>
      <c r="I59" s="1">
        <v>0</v>
      </c>
      <c r="J59" s="1">
        <f t="shared" ref="J59" si="38">H59+I59</f>
        <v>0</v>
      </c>
      <c r="K59" s="1">
        <v>0</v>
      </c>
      <c r="L59" s="1">
        <f t="shared" ref="L59" si="39">J59+K59</f>
        <v>0</v>
      </c>
      <c r="M59" s="1">
        <v>1200</v>
      </c>
      <c r="N59" s="1">
        <f t="shared" ref="N59" si="40">L59+M59</f>
        <v>1200</v>
      </c>
    </row>
    <row r="60" spans="1:14" x14ac:dyDescent="0.25">
      <c r="A60" s="17">
        <v>1</v>
      </c>
      <c r="B60" s="17">
        <v>1</v>
      </c>
      <c r="D60" s="1">
        <v>633</v>
      </c>
      <c r="E60" s="10" t="s">
        <v>211</v>
      </c>
      <c r="G60" s="1" t="s">
        <v>18</v>
      </c>
      <c r="H60" s="1">
        <v>700</v>
      </c>
      <c r="I60" s="1">
        <v>300</v>
      </c>
      <c r="J60" s="1">
        <f t="shared" si="32"/>
        <v>1000</v>
      </c>
      <c r="K60" s="1">
        <v>0</v>
      </c>
      <c r="L60" s="1">
        <f t="shared" si="33"/>
        <v>1000</v>
      </c>
      <c r="M60" s="1">
        <v>150</v>
      </c>
      <c r="N60" s="1">
        <f t="shared" si="34"/>
        <v>1150</v>
      </c>
    </row>
    <row r="61" spans="1:14" x14ac:dyDescent="0.25">
      <c r="A61" s="17">
        <v>1</v>
      </c>
      <c r="B61" s="17">
        <v>1</v>
      </c>
      <c r="D61" s="1">
        <v>633</v>
      </c>
      <c r="E61" s="10" t="s">
        <v>212</v>
      </c>
      <c r="G61" s="1" t="s">
        <v>19</v>
      </c>
      <c r="H61" s="1">
        <v>150</v>
      </c>
      <c r="I61" s="1">
        <v>0</v>
      </c>
      <c r="J61" s="1">
        <f t="shared" si="32"/>
        <v>150</v>
      </c>
      <c r="K61" s="1">
        <v>0</v>
      </c>
      <c r="L61" s="1">
        <f t="shared" si="33"/>
        <v>150</v>
      </c>
      <c r="M61" s="1">
        <v>350</v>
      </c>
      <c r="N61" s="1">
        <f t="shared" si="34"/>
        <v>500</v>
      </c>
    </row>
    <row r="62" spans="1:14" x14ac:dyDescent="0.25">
      <c r="A62" s="17">
        <v>1</v>
      </c>
      <c r="B62" s="17">
        <v>1</v>
      </c>
      <c r="D62" s="1">
        <v>633</v>
      </c>
      <c r="E62" s="10" t="s">
        <v>213</v>
      </c>
      <c r="G62" s="1" t="s">
        <v>214</v>
      </c>
      <c r="H62" s="1">
        <v>1000</v>
      </c>
      <c r="I62" s="1">
        <v>0</v>
      </c>
      <c r="J62" s="1">
        <f t="shared" si="32"/>
        <v>1000</v>
      </c>
      <c r="K62" s="1">
        <v>0</v>
      </c>
      <c r="L62" s="1">
        <f t="shared" si="33"/>
        <v>1000</v>
      </c>
      <c r="M62" s="1">
        <v>-200</v>
      </c>
      <c r="N62" s="1">
        <f t="shared" si="34"/>
        <v>800</v>
      </c>
    </row>
    <row r="63" spans="1:14" x14ac:dyDescent="0.25">
      <c r="A63" s="17">
        <v>1</v>
      </c>
      <c r="B63" s="17">
        <v>1</v>
      </c>
      <c r="D63" s="1">
        <v>635</v>
      </c>
      <c r="E63" s="10" t="s">
        <v>205</v>
      </c>
      <c r="G63" s="1" t="s">
        <v>387</v>
      </c>
      <c r="H63" s="1">
        <v>100</v>
      </c>
      <c r="I63" s="1">
        <v>0</v>
      </c>
      <c r="J63" s="1">
        <f t="shared" si="32"/>
        <v>100</v>
      </c>
      <c r="K63" s="1">
        <v>0</v>
      </c>
      <c r="L63" s="1">
        <f t="shared" si="33"/>
        <v>100</v>
      </c>
      <c r="M63" s="1">
        <v>0</v>
      </c>
      <c r="N63" s="1">
        <f t="shared" si="34"/>
        <v>100</v>
      </c>
    </row>
    <row r="64" spans="1:14" x14ac:dyDescent="0.25">
      <c r="A64" s="17">
        <v>1</v>
      </c>
      <c r="B64" s="17">
        <v>1</v>
      </c>
      <c r="D64" s="1">
        <v>635</v>
      </c>
      <c r="E64" s="10" t="s">
        <v>206</v>
      </c>
      <c r="G64" s="1" t="s">
        <v>20</v>
      </c>
      <c r="H64" s="1">
        <v>2000</v>
      </c>
      <c r="I64" s="1">
        <v>0</v>
      </c>
      <c r="J64" s="1">
        <f t="shared" si="32"/>
        <v>2000</v>
      </c>
      <c r="K64" s="1">
        <v>900</v>
      </c>
      <c r="L64" s="1">
        <f t="shared" si="33"/>
        <v>2900</v>
      </c>
      <c r="M64" s="1">
        <v>500</v>
      </c>
      <c r="N64" s="1">
        <f t="shared" si="34"/>
        <v>3400</v>
      </c>
    </row>
    <row r="65" spans="1:14" x14ac:dyDescent="0.25">
      <c r="A65" s="17">
        <v>1</v>
      </c>
      <c r="B65" s="17">
        <v>1</v>
      </c>
      <c r="D65" s="1">
        <v>635</v>
      </c>
      <c r="E65" s="10" t="s">
        <v>208</v>
      </c>
      <c r="G65" s="1" t="s">
        <v>21</v>
      </c>
      <c r="H65" s="1">
        <v>0</v>
      </c>
      <c r="I65" s="1">
        <v>0</v>
      </c>
      <c r="J65" s="1">
        <f t="shared" si="32"/>
        <v>0</v>
      </c>
      <c r="K65" s="1">
        <v>0</v>
      </c>
      <c r="L65" s="1">
        <f t="shared" si="33"/>
        <v>0</v>
      </c>
      <c r="M65" s="1">
        <v>0</v>
      </c>
      <c r="N65" s="1">
        <f t="shared" si="34"/>
        <v>0</v>
      </c>
    </row>
    <row r="66" spans="1:14" x14ac:dyDescent="0.25">
      <c r="A66" s="17">
        <v>1</v>
      </c>
      <c r="B66" s="17">
        <v>1</v>
      </c>
      <c r="D66" s="1">
        <v>635</v>
      </c>
      <c r="E66" s="10" t="s">
        <v>209</v>
      </c>
      <c r="G66" s="1" t="s">
        <v>22</v>
      </c>
      <c r="H66" s="1">
        <v>2100</v>
      </c>
      <c r="I66" s="1">
        <v>0</v>
      </c>
      <c r="J66" s="1">
        <f t="shared" si="32"/>
        <v>2100</v>
      </c>
      <c r="K66" s="1">
        <v>0</v>
      </c>
      <c r="L66" s="1">
        <f t="shared" si="33"/>
        <v>2100</v>
      </c>
      <c r="M66" s="1">
        <v>-500</v>
      </c>
      <c r="N66" s="1">
        <f t="shared" si="34"/>
        <v>1600</v>
      </c>
    </row>
    <row r="67" spans="1:14" x14ac:dyDescent="0.25">
      <c r="A67" s="17">
        <v>1</v>
      </c>
      <c r="B67" s="17">
        <v>1</v>
      </c>
      <c r="D67" s="1">
        <v>635</v>
      </c>
      <c r="E67" s="10" t="s">
        <v>215</v>
      </c>
      <c r="G67" s="1" t="s">
        <v>23</v>
      </c>
      <c r="H67" s="1">
        <v>100</v>
      </c>
      <c r="I67" s="1">
        <v>0</v>
      </c>
      <c r="J67" s="1">
        <f t="shared" si="32"/>
        <v>100</v>
      </c>
      <c r="K67" s="1">
        <v>0</v>
      </c>
      <c r="L67" s="1">
        <f t="shared" si="33"/>
        <v>100</v>
      </c>
      <c r="M67" s="1">
        <v>0</v>
      </c>
      <c r="N67" s="1">
        <f t="shared" si="34"/>
        <v>100</v>
      </c>
    </row>
    <row r="68" spans="1:14" x14ac:dyDescent="0.25">
      <c r="A68" s="17">
        <v>1</v>
      </c>
      <c r="B68" s="17">
        <v>1</v>
      </c>
      <c r="D68" s="1">
        <v>636</v>
      </c>
      <c r="E68" s="10" t="s">
        <v>205</v>
      </c>
      <c r="G68" s="1" t="s">
        <v>24</v>
      </c>
      <c r="H68" s="1">
        <v>50</v>
      </c>
      <c r="I68" s="1">
        <v>0</v>
      </c>
      <c r="J68" s="1">
        <f t="shared" si="32"/>
        <v>50</v>
      </c>
      <c r="K68" s="1">
        <v>0</v>
      </c>
      <c r="L68" s="1">
        <f t="shared" si="33"/>
        <v>50</v>
      </c>
      <c r="M68" s="1">
        <v>0</v>
      </c>
      <c r="N68" s="1">
        <f t="shared" si="34"/>
        <v>50</v>
      </c>
    </row>
    <row r="69" spans="1:14" x14ac:dyDescent="0.25">
      <c r="A69" s="17">
        <v>1</v>
      </c>
      <c r="B69" s="17">
        <v>1</v>
      </c>
      <c r="D69" s="1">
        <v>637</v>
      </c>
      <c r="E69" s="10" t="s">
        <v>205</v>
      </c>
      <c r="G69" s="1" t="s">
        <v>25</v>
      </c>
      <c r="H69" s="1">
        <v>3600</v>
      </c>
      <c r="I69" s="1">
        <v>0</v>
      </c>
      <c r="J69" s="1">
        <f t="shared" si="32"/>
        <v>3600</v>
      </c>
      <c r="K69" s="1">
        <v>-1000</v>
      </c>
      <c r="L69" s="1">
        <f t="shared" si="33"/>
        <v>2600</v>
      </c>
      <c r="M69" s="1">
        <v>-1600</v>
      </c>
      <c r="N69" s="1">
        <f t="shared" si="34"/>
        <v>1000</v>
      </c>
    </row>
    <row r="70" spans="1:14" x14ac:dyDescent="0.25">
      <c r="A70" s="17">
        <v>1</v>
      </c>
      <c r="B70" s="17">
        <v>1</v>
      </c>
      <c r="D70" s="1">
        <v>637</v>
      </c>
      <c r="E70" s="10" t="s">
        <v>206</v>
      </c>
      <c r="G70" s="1" t="s">
        <v>26</v>
      </c>
      <c r="H70" s="1">
        <v>100</v>
      </c>
      <c r="I70" s="1">
        <v>0</v>
      </c>
      <c r="J70" s="1">
        <f t="shared" si="32"/>
        <v>100</v>
      </c>
      <c r="K70" s="1">
        <v>0</v>
      </c>
      <c r="L70" s="1">
        <f t="shared" si="33"/>
        <v>100</v>
      </c>
      <c r="M70" s="1">
        <v>0</v>
      </c>
      <c r="N70" s="1">
        <f t="shared" si="34"/>
        <v>100</v>
      </c>
    </row>
    <row r="71" spans="1:14" x14ac:dyDescent="0.25">
      <c r="A71" s="17">
        <v>1</v>
      </c>
      <c r="B71" s="17">
        <v>1</v>
      </c>
      <c r="D71" s="1">
        <v>637</v>
      </c>
      <c r="E71" s="10" t="s">
        <v>208</v>
      </c>
      <c r="G71" s="1" t="s">
        <v>27</v>
      </c>
      <c r="H71" s="1">
        <v>1800</v>
      </c>
      <c r="I71" s="1">
        <v>0</v>
      </c>
      <c r="J71" s="1">
        <f t="shared" si="32"/>
        <v>1800</v>
      </c>
      <c r="K71" s="1">
        <v>0</v>
      </c>
      <c r="L71" s="1">
        <f t="shared" si="33"/>
        <v>1800</v>
      </c>
      <c r="M71" s="1">
        <v>-600</v>
      </c>
      <c r="N71" s="1">
        <f t="shared" si="34"/>
        <v>1200</v>
      </c>
    </row>
    <row r="72" spans="1:14" x14ac:dyDescent="0.25">
      <c r="A72" s="17">
        <v>1</v>
      </c>
      <c r="B72" s="17">
        <v>1</v>
      </c>
      <c r="D72" s="1">
        <v>637</v>
      </c>
      <c r="E72" s="10" t="s">
        <v>209</v>
      </c>
      <c r="G72" s="1" t="s">
        <v>28</v>
      </c>
      <c r="H72" s="1">
        <v>300</v>
      </c>
      <c r="I72" s="1">
        <v>0</v>
      </c>
      <c r="J72" s="1">
        <f t="shared" si="32"/>
        <v>300</v>
      </c>
      <c r="K72" s="1">
        <v>100</v>
      </c>
      <c r="L72" s="1">
        <f t="shared" si="33"/>
        <v>400</v>
      </c>
      <c r="M72" s="1">
        <v>1000</v>
      </c>
      <c r="N72" s="1">
        <f t="shared" si="34"/>
        <v>1400</v>
      </c>
    </row>
    <row r="73" spans="1:14" x14ac:dyDescent="0.25">
      <c r="A73" s="17">
        <v>1</v>
      </c>
      <c r="B73" s="17">
        <v>1</v>
      </c>
      <c r="D73" s="1">
        <v>637</v>
      </c>
      <c r="E73" s="10" t="s">
        <v>215</v>
      </c>
      <c r="G73" s="1" t="s">
        <v>464</v>
      </c>
      <c r="H73" s="1">
        <v>1000</v>
      </c>
      <c r="I73" s="1">
        <v>0</v>
      </c>
      <c r="J73" s="1">
        <f t="shared" si="32"/>
        <v>1000</v>
      </c>
      <c r="K73" s="1">
        <v>-500</v>
      </c>
      <c r="L73" s="1">
        <f t="shared" si="33"/>
        <v>500</v>
      </c>
      <c r="M73" s="1">
        <v>0</v>
      </c>
      <c r="N73" s="1">
        <f t="shared" si="34"/>
        <v>500</v>
      </c>
    </row>
    <row r="74" spans="1:14" x14ac:dyDescent="0.25">
      <c r="A74" s="17">
        <v>1</v>
      </c>
      <c r="B74" s="17">
        <v>1</v>
      </c>
      <c r="D74" s="1">
        <v>637</v>
      </c>
      <c r="E74" s="10" t="s">
        <v>216</v>
      </c>
      <c r="G74" s="1" t="s">
        <v>29</v>
      </c>
      <c r="H74" s="1">
        <v>9500</v>
      </c>
      <c r="I74" s="1">
        <v>2000</v>
      </c>
      <c r="J74" s="1">
        <f t="shared" si="32"/>
        <v>11500</v>
      </c>
      <c r="K74" s="1">
        <v>0</v>
      </c>
      <c r="L74" s="1">
        <f t="shared" si="33"/>
        <v>11500</v>
      </c>
      <c r="M74" s="1">
        <v>1200</v>
      </c>
      <c r="N74" s="1">
        <f t="shared" si="34"/>
        <v>12700</v>
      </c>
    </row>
    <row r="75" spans="1:14" x14ac:dyDescent="0.25">
      <c r="A75" s="17">
        <v>1</v>
      </c>
      <c r="B75" s="17">
        <v>1</v>
      </c>
      <c r="D75" s="1">
        <v>637</v>
      </c>
      <c r="E75" s="10" t="s">
        <v>217</v>
      </c>
      <c r="G75" s="1" t="s">
        <v>30</v>
      </c>
      <c r="H75" s="1">
        <v>500</v>
      </c>
      <c r="I75" s="1">
        <v>0</v>
      </c>
      <c r="J75" s="1">
        <f t="shared" si="32"/>
        <v>500</v>
      </c>
      <c r="K75" s="1">
        <v>0</v>
      </c>
      <c r="L75" s="1">
        <f t="shared" si="33"/>
        <v>500</v>
      </c>
      <c r="M75" s="1">
        <v>0</v>
      </c>
      <c r="N75" s="1">
        <f t="shared" si="34"/>
        <v>500</v>
      </c>
    </row>
    <row r="76" spans="1:14" x14ac:dyDescent="0.25">
      <c r="A76" s="17">
        <v>1</v>
      </c>
      <c r="B76" s="17">
        <v>1</v>
      </c>
      <c r="D76" s="1">
        <v>637</v>
      </c>
      <c r="E76" s="10" t="s">
        <v>218</v>
      </c>
      <c r="G76" s="1" t="s">
        <v>31</v>
      </c>
      <c r="H76" s="1">
        <v>8000</v>
      </c>
      <c r="I76" s="1">
        <v>0</v>
      </c>
      <c r="J76" s="1">
        <f t="shared" si="32"/>
        <v>8000</v>
      </c>
      <c r="K76" s="1">
        <v>0</v>
      </c>
      <c r="L76" s="1">
        <f t="shared" si="33"/>
        <v>8000</v>
      </c>
      <c r="M76" s="1">
        <v>0</v>
      </c>
      <c r="N76" s="1">
        <f t="shared" si="34"/>
        <v>8000</v>
      </c>
    </row>
    <row r="77" spans="1:14" x14ac:dyDescent="0.25">
      <c r="A77" s="17">
        <v>1</v>
      </c>
      <c r="B77" s="17">
        <v>1</v>
      </c>
      <c r="D77" s="1">
        <v>637</v>
      </c>
      <c r="E77" s="10" t="s">
        <v>219</v>
      </c>
      <c r="G77" s="1" t="s">
        <v>385</v>
      </c>
      <c r="H77" s="1">
        <v>4400</v>
      </c>
      <c r="I77" s="1">
        <v>0</v>
      </c>
      <c r="J77" s="1">
        <f t="shared" si="32"/>
        <v>4400</v>
      </c>
      <c r="K77" s="1">
        <v>0</v>
      </c>
      <c r="L77" s="1">
        <f t="shared" si="33"/>
        <v>4400</v>
      </c>
      <c r="M77" s="1">
        <v>0</v>
      </c>
      <c r="N77" s="1">
        <f t="shared" si="34"/>
        <v>4400</v>
      </c>
    </row>
    <row r="78" spans="1:14" x14ac:dyDescent="0.25">
      <c r="A78" s="17">
        <v>1</v>
      </c>
      <c r="B78" s="17">
        <v>1</v>
      </c>
      <c r="D78" s="1">
        <v>637</v>
      </c>
      <c r="E78" s="10" t="s">
        <v>213</v>
      </c>
      <c r="G78" s="1" t="s">
        <v>32</v>
      </c>
      <c r="H78" s="1">
        <v>1050</v>
      </c>
      <c r="I78" s="1">
        <v>0</v>
      </c>
      <c r="J78" s="1">
        <f t="shared" si="32"/>
        <v>1050</v>
      </c>
      <c r="K78" s="1">
        <v>0</v>
      </c>
      <c r="L78" s="1">
        <f t="shared" si="33"/>
        <v>1050</v>
      </c>
      <c r="M78" s="1">
        <v>0</v>
      </c>
      <c r="N78" s="1">
        <f t="shared" si="34"/>
        <v>1050</v>
      </c>
    </row>
    <row r="79" spans="1:14" x14ac:dyDescent="0.25">
      <c r="A79" s="17">
        <v>1</v>
      </c>
      <c r="B79" s="17">
        <v>1</v>
      </c>
      <c r="D79" s="1">
        <v>637</v>
      </c>
      <c r="E79" s="10" t="s">
        <v>220</v>
      </c>
      <c r="G79" s="1" t="s">
        <v>33</v>
      </c>
      <c r="H79" s="1">
        <v>0</v>
      </c>
      <c r="I79" s="1">
        <v>0</v>
      </c>
      <c r="J79" s="1">
        <f t="shared" si="32"/>
        <v>0</v>
      </c>
      <c r="K79" s="1">
        <v>0</v>
      </c>
      <c r="L79" s="1">
        <f t="shared" si="33"/>
        <v>0</v>
      </c>
      <c r="M79" s="1">
        <v>0</v>
      </c>
      <c r="N79" s="1">
        <f t="shared" si="34"/>
        <v>0</v>
      </c>
    </row>
    <row r="80" spans="1:14" x14ac:dyDescent="0.25">
      <c r="A80" s="17">
        <v>1</v>
      </c>
      <c r="B80" s="17">
        <v>1</v>
      </c>
      <c r="D80" s="1">
        <v>637</v>
      </c>
      <c r="E80" s="10" t="s">
        <v>221</v>
      </c>
      <c r="G80" s="1" t="s">
        <v>34</v>
      </c>
      <c r="H80" s="1">
        <v>10000</v>
      </c>
      <c r="I80" s="1">
        <v>0</v>
      </c>
      <c r="J80" s="1">
        <f t="shared" si="32"/>
        <v>10000</v>
      </c>
      <c r="K80" s="1">
        <v>0</v>
      </c>
      <c r="L80" s="1">
        <f t="shared" si="33"/>
        <v>10000</v>
      </c>
      <c r="M80" s="1">
        <v>-3500</v>
      </c>
      <c r="N80" s="1">
        <f t="shared" si="34"/>
        <v>6500</v>
      </c>
    </row>
    <row r="81" spans="1:14" x14ac:dyDescent="0.25">
      <c r="A81" s="17">
        <v>1</v>
      </c>
      <c r="B81" s="17">
        <v>1</v>
      </c>
      <c r="D81" s="1">
        <v>637</v>
      </c>
      <c r="E81" s="10" t="s">
        <v>222</v>
      </c>
      <c r="G81" s="1" t="s">
        <v>35</v>
      </c>
      <c r="H81" s="1">
        <v>300</v>
      </c>
      <c r="I81" s="1">
        <v>0</v>
      </c>
      <c r="J81" s="1">
        <f t="shared" si="32"/>
        <v>300</v>
      </c>
      <c r="K81" s="1">
        <v>0</v>
      </c>
      <c r="L81" s="1">
        <f t="shared" si="33"/>
        <v>300</v>
      </c>
      <c r="M81" s="1">
        <v>0</v>
      </c>
      <c r="N81" s="1">
        <f t="shared" si="34"/>
        <v>300</v>
      </c>
    </row>
    <row r="82" spans="1:14" x14ac:dyDescent="0.25">
      <c r="A82" s="17">
        <v>1</v>
      </c>
      <c r="B82" s="17">
        <v>1</v>
      </c>
      <c r="D82" s="1">
        <v>642</v>
      </c>
      <c r="E82" s="10" t="s">
        <v>209</v>
      </c>
      <c r="G82" s="1" t="s">
        <v>36</v>
      </c>
      <c r="H82" s="1"/>
      <c r="I82" s="1">
        <v>0</v>
      </c>
      <c r="J82" s="1">
        <f t="shared" si="32"/>
        <v>0</v>
      </c>
      <c r="K82" s="1">
        <v>0</v>
      </c>
      <c r="L82" s="1">
        <f t="shared" si="33"/>
        <v>0</v>
      </c>
      <c r="M82" s="1">
        <v>120</v>
      </c>
      <c r="N82" s="1">
        <f t="shared" si="34"/>
        <v>120</v>
      </c>
    </row>
    <row r="83" spans="1:14" x14ac:dyDescent="0.25">
      <c r="A83" s="17">
        <v>1</v>
      </c>
      <c r="B83" s="17">
        <v>1</v>
      </c>
      <c r="D83" s="1">
        <v>642</v>
      </c>
      <c r="E83" s="10" t="s">
        <v>217</v>
      </c>
      <c r="G83" s="1" t="s">
        <v>37</v>
      </c>
      <c r="H83" s="1"/>
      <c r="I83" s="1">
        <v>0</v>
      </c>
      <c r="J83" s="1">
        <f t="shared" si="32"/>
        <v>0</v>
      </c>
      <c r="K83" s="1">
        <v>0</v>
      </c>
      <c r="L83" s="1">
        <f t="shared" si="33"/>
        <v>0</v>
      </c>
      <c r="M83" s="1">
        <v>0</v>
      </c>
      <c r="N83" s="1">
        <f t="shared" si="34"/>
        <v>0</v>
      </c>
    </row>
    <row r="84" spans="1:14" x14ac:dyDescent="0.25">
      <c r="A84" s="17">
        <v>1</v>
      </c>
      <c r="B84" s="17">
        <v>1</v>
      </c>
      <c r="D84" s="1">
        <v>635</v>
      </c>
      <c r="E84" s="10" t="s">
        <v>208</v>
      </c>
      <c r="G84" s="1" t="s">
        <v>38</v>
      </c>
      <c r="H84" s="1"/>
      <c r="I84" s="1">
        <v>0</v>
      </c>
      <c r="J84" s="1">
        <f t="shared" si="32"/>
        <v>0</v>
      </c>
      <c r="K84" s="1">
        <v>0</v>
      </c>
      <c r="L84" s="1">
        <f t="shared" si="33"/>
        <v>0</v>
      </c>
      <c r="M84" s="1">
        <v>0</v>
      </c>
      <c r="N84" s="1">
        <f t="shared" si="34"/>
        <v>0</v>
      </c>
    </row>
    <row r="85" spans="1:14" x14ac:dyDescent="0.25">
      <c r="A85" s="17">
        <v>1</v>
      </c>
      <c r="B85" s="17">
        <v>1</v>
      </c>
      <c r="D85" s="1">
        <v>637</v>
      </c>
      <c r="E85" s="10" t="s">
        <v>221</v>
      </c>
      <c r="G85" s="1" t="s">
        <v>39</v>
      </c>
      <c r="H85" s="1"/>
      <c r="I85" s="1">
        <v>0</v>
      </c>
      <c r="J85" s="1">
        <f t="shared" si="32"/>
        <v>0</v>
      </c>
      <c r="K85" s="1">
        <v>0</v>
      </c>
      <c r="L85" s="1">
        <f t="shared" si="33"/>
        <v>0</v>
      </c>
      <c r="M85" s="1">
        <v>0</v>
      </c>
      <c r="N85" s="1">
        <f t="shared" si="34"/>
        <v>0</v>
      </c>
    </row>
    <row r="86" spans="1:14" x14ac:dyDescent="0.25">
      <c r="A86" s="17">
        <v>1</v>
      </c>
      <c r="B86" s="17">
        <v>1</v>
      </c>
      <c r="D86" s="1">
        <v>632</v>
      </c>
      <c r="E86" s="10" t="s">
        <v>205</v>
      </c>
      <c r="G86" s="1" t="s">
        <v>40</v>
      </c>
      <c r="H86" s="1">
        <v>2900</v>
      </c>
      <c r="I86" s="1">
        <v>0</v>
      </c>
      <c r="J86" s="1">
        <f t="shared" si="32"/>
        <v>2900</v>
      </c>
      <c r="K86" s="1">
        <v>0</v>
      </c>
      <c r="L86" s="1">
        <f t="shared" si="33"/>
        <v>2900</v>
      </c>
      <c r="M86" s="1">
        <v>0</v>
      </c>
      <c r="N86" s="1">
        <f t="shared" si="34"/>
        <v>2900</v>
      </c>
    </row>
    <row r="87" spans="1:14" x14ac:dyDescent="0.25">
      <c r="A87" s="17">
        <v>1</v>
      </c>
      <c r="B87" s="17">
        <v>1</v>
      </c>
      <c r="D87" s="1">
        <v>632</v>
      </c>
      <c r="E87" s="10" t="s">
        <v>207</v>
      </c>
      <c r="G87" s="1" t="s">
        <v>41</v>
      </c>
      <c r="H87" s="1">
        <v>1350</v>
      </c>
      <c r="I87" s="1">
        <v>0</v>
      </c>
      <c r="J87" s="1">
        <f t="shared" si="32"/>
        <v>1350</v>
      </c>
      <c r="K87" s="1">
        <v>0</v>
      </c>
      <c r="L87" s="1">
        <f t="shared" si="33"/>
        <v>1350</v>
      </c>
      <c r="M87" s="1">
        <v>0</v>
      </c>
      <c r="N87" s="1">
        <f t="shared" si="34"/>
        <v>1350</v>
      </c>
    </row>
    <row r="88" spans="1:14" x14ac:dyDescent="0.25">
      <c r="A88" s="17">
        <v>1</v>
      </c>
      <c r="B88" s="17">
        <v>1</v>
      </c>
      <c r="D88" s="1">
        <v>633</v>
      </c>
      <c r="E88" s="10" t="s">
        <v>208</v>
      </c>
      <c r="G88" s="1" t="s">
        <v>388</v>
      </c>
      <c r="H88" s="1">
        <v>900</v>
      </c>
      <c r="I88" s="1">
        <v>0</v>
      </c>
      <c r="J88" s="1">
        <f t="shared" si="32"/>
        <v>900</v>
      </c>
      <c r="K88" s="1">
        <v>0</v>
      </c>
      <c r="L88" s="1">
        <f t="shared" si="33"/>
        <v>900</v>
      </c>
      <c r="M88" s="1">
        <v>0</v>
      </c>
      <c r="N88" s="1">
        <f t="shared" si="34"/>
        <v>900</v>
      </c>
    </row>
    <row r="89" spans="1:14" x14ac:dyDescent="0.25">
      <c r="A89" s="17">
        <v>1</v>
      </c>
      <c r="B89" s="17">
        <v>1</v>
      </c>
      <c r="D89" s="1">
        <v>633</v>
      </c>
      <c r="E89" s="10" t="s">
        <v>215</v>
      </c>
      <c r="G89" s="1" t="s">
        <v>42</v>
      </c>
      <c r="H89" s="1">
        <v>2500</v>
      </c>
      <c r="I89" s="1">
        <v>0</v>
      </c>
      <c r="J89" s="1">
        <f t="shared" si="32"/>
        <v>2500</v>
      </c>
      <c r="K89" s="1">
        <v>0</v>
      </c>
      <c r="L89" s="1">
        <f t="shared" si="33"/>
        <v>2500</v>
      </c>
      <c r="M89" s="1">
        <v>800</v>
      </c>
      <c r="N89" s="1">
        <f t="shared" si="34"/>
        <v>3300</v>
      </c>
    </row>
    <row r="90" spans="1:14" x14ac:dyDescent="0.25">
      <c r="A90" s="17">
        <v>1</v>
      </c>
      <c r="B90" s="17">
        <v>1</v>
      </c>
      <c r="D90" s="1">
        <v>634</v>
      </c>
      <c r="E90" s="10" t="s">
        <v>206</v>
      </c>
      <c r="G90" s="1" t="s">
        <v>382</v>
      </c>
      <c r="H90" s="1">
        <v>2500</v>
      </c>
      <c r="I90" s="1">
        <v>0</v>
      </c>
      <c r="J90" s="1">
        <f t="shared" si="32"/>
        <v>2500</v>
      </c>
      <c r="K90" s="1">
        <v>0</v>
      </c>
      <c r="L90" s="1">
        <f t="shared" si="33"/>
        <v>2500</v>
      </c>
      <c r="M90" s="1">
        <v>0</v>
      </c>
      <c r="N90" s="1">
        <f t="shared" si="34"/>
        <v>2500</v>
      </c>
    </row>
    <row r="91" spans="1:14" x14ac:dyDescent="0.25">
      <c r="A91" s="17">
        <v>1</v>
      </c>
      <c r="B91" s="17">
        <v>1</v>
      </c>
      <c r="D91" s="1">
        <v>633</v>
      </c>
      <c r="E91" s="10" t="s">
        <v>463</v>
      </c>
      <c r="G91" s="1" t="s">
        <v>406</v>
      </c>
      <c r="H91" s="1">
        <v>500</v>
      </c>
      <c r="I91" s="1">
        <v>0</v>
      </c>
      <c r="J91" s="1">
        <f t="shared" si="32"/>
        <v>500</v>
      </c>
      <c r="K91" s="1">
        <v>0</v>
      </c>
      <c r="L91" s="1">
        <f t="shared" si="33"/>
        <v>500</v>
      </c>
      <c r="M91" s="1">
        <v>0</v>
      </c>
      <c r="N91" s="1">
        <f t="shared" si="34"/>
        <v>500</v>
      </c>
    </row>
    <row r="92" spans="1:14" x14ac:dyDescent="0.25">
      <c r="A92" s="17">
        <v>1</v>
      </c>
      <c r="B92" s="17">
        <v>1</v>
      </c>
      <c r="D92" s="1">
        <v>637</v>
      </c>
      <c r="E92" s="10" t="s">
        <v>208</v>
      </c>
      <c r="G92" s="1" t="s">
        <v>43</v>
      </c>
      <c r="H92" s="1">
        <v>30</v>
      </c>
      <c r="I92" s="1">
        <v>0</v>
      </c>
      <c r="J92" s="1">
        <f t="shared" si="32"/>
        <v>30</v>
      </c>
      <c r="K92" s="1">
        <v>0</v>
      </c>
      <c r="L92" s="1">
        <f t="shared" si="33"/>
        <v>30</v>
      </c>
      <c r="M92" s="1">
        <v>0</v>
      </c>
      <c r="N92" s="1">
        <f t="shared" si="34"/>
        <v>30</v>
      </c>
    </row>
    <row r="93" spans="1:14" x14ac:dyDescent="0.25">
      <c r="A93" s="17">
        <v>1</v>
      </c>
      <c r="B93" s="17">
        <v>1</v>
      </c>
      <c r="D93" s="1">
        <v>637</v>
      </c>
      <c r="E93" s="10" t="s">
        <v>209</v>
      </c>
      <c r="G93" s="1" t="s">
        <v>514</v>
      </c>
      <c r="H93" s="1">
        <v>0</v>
      </c>
      <c r="I93" s="1">
        <v>0</v>
      </c>
      <c r="J93" s="1">
        <f t="shared" si="32"/>
        <v>0</v>
      </c>
      <c r="K93" s="1">
        <v>0</v>
      </c>
      <c r="L93" s="1">
        <f t="shared" si="33"/>
        <v>0</v>
      </c>
      <c r="M93" s="1">
        <v>500</v>
      </c>
      <c r="N93" s="1">
        <f t="shared" si="34"/>
        <v>500</v>
      </c>
    </row>
    <row r="94" spans="1:14" x14ac:dyDescent="0.25">
      <c r="A94" s="17">
        <v>1</v>
      </c>
      <c r="B94" s="17">
        <v>1</v>
      </c>
      <c r="D94" s="1">
        <v>637</v>
      </c>
      <c r="E94" s="10" t="s">
        <v>216</v>
      </c>
      <c r="G94" s="1" t="s">
        <v>44</v>
      </c>
      <c r="H94" s="1">
        <v>5500</v>
      </c>
      <c r="I94" s="1">
        <v>-2000</v>
      </c>
      <c r="J94" s="1">
        <f t="shared" si="32"/>
        <v>3500</v>
      </c>
      <c r="K94" s="1">
        <v>0</v>
      </c>
      <c r="L94" s="1">
        <f t="shared" si="33"/>
        <v>3500</v>
      </c>
      <c r="M94" s="1">
        <v>0</v>
      </c>
      <c r="N94" s="1">
        <f t="shared" si="34"/>
        <v>3500</v>
      </c>
    </row>
    <row r="95" spans="1:14" x14ac:dyDescent="0.25">
      <c r="A95" s="17">
        <v>1</v>
      </c>
      <c r="B95" s="17">
        <v>1</v>
      </c>
      <c r="D95" s="1">
        <v>637</v>
      </c>
      <c r="E95" s="10" t="s">
        <v>217</v>
      </c>
      <c r="G95" s="1" t="s">
        <v>45</v>
      </c>
      <c r="H95" s="1">
        <v>330</v>
      </c>
      <c r="I95" s="1">
        <v>0</v>
      </c>
      <c r="J95" s="1">
        <f t="shared" si="32"/>
        <v>330</v>
      </c>
      <c r="K95" s="1">
        <v>0</v>
      </c>
      <c r="L95" s="1">
        <f t="shared" si="33"/>
        <v>330</v>
      </c>
      <c r="M95" s="1">
        <v>0</v>
      </c>
      <c r="N95" s="1">
        <f t="shared" si="34"/>
        <v>330</v>
      </c>
    </row>
    <row r="96" spans="1:14" x14ac:dyDescent="0.25">
      <c r="A96" s="17">
        <v>1</v>
      </c>
      <c r="B96" s="17">
        <v>1</v>
      </c>
      <c r="D96" s="1">
        <v>637</v>
      </c>
      <c r="E96" s="10" t="s">
        <v>222</v>
      </c>
      <c r="G96" s="1" t="s">
        <v>46</v>
      </c>
      <c r="H96" s="1">
        <v>200</v>
      </c>
      <c r="I96" s="1">
        <v>0</v>
      </c>
      <c r="J96" s="1">
        <f t="shared" si="32"/>
        <v>200</v>
      </c>
      <c r="K96" s="1">
        <v>0</v>
      </c>
      <c r="L96" s="1">
        <f t="shared" si="33"/>
        <v>200</v>
      </c>
      <c r="M96" s="1">
        <v>-100</v>
      </c>
      <c r="N96" s="1">
        <f t="shared" si="34"/>
        <v>100</v>
      </c>
    </row>
    <row r="97" spans="1:14" x14ac:dyDescent="0.25">
      <c r="A97" s="17">
        <v>1</v>
      </c>
      <c r="B97" s="17">
        <v>1</v>
      </c>
      <c r="D97" s="1">
        <v>632</v>
      </c>
      <c r="E97" s="10" t="s">
        <v>205</v>
      </c>
      <c r="G97" s="1" t="s">
        <v>47</v>
      </c>
      <c r="H97" s="1">
        <v>4400</v>
      </c>
      <c r="I97" s="1">
        <v>0</v>
      </c>
      <c r="J97" s="1">
        <f t="shared" si="32"/>
        <v>4400</v>
      </c>
      <c r="K97" s="1">
        <v>0</v>
      </c>
      <c r="L97" s="1">
        <f t="shared" si="33"/>
        <v>4400</v>
      </c>
      <c r="M97" s="1">
        <v>0</v>
      </c>
      <c r="N97" s="1">
        <f t="shared" si="34"/>
        <v>4400</v>
      </c>
    </row>
    <row r="98" spans="1:14" x14ac:dyDescent="0.25">
      <c r="A98" s="17">
        <v>1</v>
      </c>
      <c r="B98" s="17">
        <v>1</v>
      </c>
      <c r="D98" s="1">
        <v>632</v>
      </c>
      <c r="E98" s="10" t="s">
        <v>207</v>
      </c>
      <c r="G98" s="1" t="s">
        <v>48</v>
      </c>
      <c r="H98" s="1">
        <v>100</v>
      </c>
      <c r="I98" s="1">
        <v>0</v>
      </c>
      <c r="J98" s="1">
        <f t="shared" si="32"/>
        <v>100</v>
      </c>
      <c r="K98" s="1">
        <v>0</v>
      </c>
      <c r="L98" s="1">
        <f t="shared" si="33"/>
        <v>100</v>
      </c>
      <c r="M98" s="1">
        <v>0</v>
      </c>
      <c r="N98" s="1">
        <f t="shared" si="34"/>
        <v>100</v>
      </c>
    </row>
    <row r="99" spans="1:14" x14ac:dyDescent="0.25">
      <c r="A99" s="17">
        <v>1</v>
      </c>
      <c r="B99" s="17">
        <v>1</v>
      </c>
      <c r="D99" s="1">
        <v>633</v>
      </c>
      <c r="E99" s="10" t="s">
        <v>215</v>
      </c>
      <c r="G99" s="1" t="s">
        <v>49</v>
      </c>
      <c r="H99" s="1">
        <v>1150</v>
      </c>
      <c r="I99" s="1">
        <v>0</v>
      </c>
      <c r="J99" s="1">
        <f t="shared" si="32"/>
        <v>1150</v>
      </c>
      <c r="K99" s="1">
        <v>0</v>
      </c>
      <c r="L99" s="1">
        <f t="shared" si="33"/>
        <v>1150</v>
      </c>
      <c r="M99" s="1">
        <v>0</v>
      </c>
      <c r="N99" s="1">
        <f t="shared" si="34"/>
        <v>1150</v>
      </c>
    </row>
    <row r="100" spans="1:14" x14ac:dyDescent="0.25">
      <c r="A100" s="17">
        <v>1</v>
      </c>
      <c r="B100" s="17">
        <v>1</v>
      </c>
      <c r="D100" s="1">
        <v>632</v>
      </c>
      <c r="E100" s="10" t="s">
        <v>207</v>
      </c>
      <c r="G100" s="1" t="s">
        <v>50</v>
      </c>
      <c r="H100" s="1">
        <v>1000</v>
      </c>
      <c r="I100" s="1">
        <v>0</v>
      </c>
      <c r="J100" s="1">
        <f t="shared" si="32"/>
        <v>1000</v>
      </c>
      <c r="K100" s="1">
        <v>0</v>
      </c>
      <c r="L100" s="1">
        <f t="shared" si="33"/>
        <v>1000</v>
      </c>
      <c r="M100" s="1">
        <v>100</v>
      </c>
      <c r="N100" s="1">
        <f t="shared" si="34"/>
        <v>1100</v>
      </c>
    </row>
    <row r="101" spans="1:14" x14ac:dyDescent="0.25">
      <c r="A101" s="17">
        <v>1</v>
      </c>
      <c r="B101" s="17">
        <v>1</v>
      </c>
      <c r="D101" s="1">
        <v>633</v>
      </c>
      <c r="E101" s="10" t="s">
        <v>215</v>
      </c>
      <c r="G101" s="1" t="s">
        <v>51</v>
      </c>
      <c r="H101" s="1">
        <v>200</v>
      </c>
      <c r="I101" s="1">
        <v>0</v>
      </c>
      <c r="J101" s="1">
        <f t="shared" si="32"/>
        <v>200</v>
      </c>
      <c r="K101" s="1">
        <v>0</v>
      </c>
      <c r="L101" s="1">
        <f t="shared" si="33"/>
        <v>200</v>
      </c>
      <c r="M101" s="1">
        <v>-100</v>
      </c>
      <c r="N101" s="1">
        <f t="shared" si="34"/>
        <v>100</v>
      </c>
    </row>
    <row r="102" spans="1:14" x14ac:dyDescent="0.25">
      <c r="A102" s="17">
        <v>1</v>
      </c>
      <c r="B102" s="17">
        <v>1</v>
      </c>
      <c r="D102" s="1">
        <v>633</v>
      </c>
      <c r="E102" s="10" t="s">
        <v>215</v>
      </c>
      <c r="G102" s="1" t="s">
        <v>52</v>
      </c>
      <c r="H102" s="1">
        <v>550</v>
      </c>
      <c r="I102" s="1">
        <v>0</v>
      </c>
      <c r="J102" s="1">
        <f t="shared" ref="J102:J103" si="41">H102+I102</f>
        <v>550</v>
      </c>
      <c r="K102" s="1">
        <v>0</v>
      </c>
      <c r="L102" s="1">
        <f t="shared" si="33"/>
        <v>550</v>
      </c>
      <c r="M102" s="1">
        <v>0</v>
      </c>
      <c r="N102" s="1">
        <f t="shared" si="34"/>
        <v>550</v>
      </c>
    </row>
    <row r="103" spans="1:14" x14ac:dyDescent="0.25">
      <c r="A103" s="17">
        <v>1</v>
      </c>
      <c r="B103" s="17">
        <v>1</v>
      </c>
      <c r="D103" s="1">
        <v>633</v>
      </c>
      <c r="E103" s="10" t="s">
        <v>215</v>
      </c>
      <c r="G103" s="1" t="s">
        <v>495</v>
      </c>
      <c r="H103" s="1">
        <v>0</v>
      </c>
      <c r="I103" s="1">
        <v>0</v>
      </c>
      <c r="J103" s="1">
        <f t="shared" si="41"/>
        <v>0</v>
      </c>
      <c r="K103" s="1">
        <v>966</v>
      </c>
      <c r="L103" s="1">
        <f t="shared" ref="L103" si="42">J103+K103</f>
        <v>966</v>
      </c>
      <c r="M103" s="1">
        <v>0</v>
      </c>
      <c r="N103" s="1">
        <f t="shared" si="34"/>
        <v>966</v>
      </c>
    </row>
    <row r="104" spans="1:14" x14ac:dyDescent="0.25">
      <c r="A104" s="17">
        <v>1</v>
      </c>
      <c r="B104" s="17">
        <v>1</v>
      </c>
      <c r="D104" s="1">
        <v>633</v>
      </c>
      <c r="E104" s="10" t="s">
        <v>215</v>
      </c>
      <c r="G104" s="1" t="s">
        <v>479</v>
      </c>
      <c r="H104" s="1">
        <v>0</v>
      </c>
      <c r="I104" s="1">
        <v>800</v>
      </c>
      <c r="J104" s="1">
        <f t="shared" si="32"/>
        <v>800</v>
      </c>
      <c r="K104" s="1">
        <v>-400</v>
      </c>
      <c r="L104" s="1">
        <f t="shared" si="33"/>
        <v>400</v>
      </c>
      <c r="M104" s="1">
        <v>0</v>
      </c>
      <c r="N104" s="1">
        <f t="shared" si="34"/>
        <v>400</v>
      </c>
    </row>
    <row r="105" spans="1:14" x14ac:dyDescent="0.25">
      <c r="A105" s="17">
        <v>1</v>
      </c>
      <c r="B105" s="17">
        <v>1</v>
      </c>
      <c r="D105" s="1"/>
      <c r="E105" s="10"/>
      <c r="G105" s="2" t="s">
        <v>53</v>
      </c>
      <c r="H105" s="104">
        <f t="shared" ref="H105:I105" si="43">SUM(H40:H104)</f>
        <v>289665</v>
      </c>
      <c r="I105" s="104">
        <f t="shared" si="43"/>
        <v>1000</v>
      </c>
      <c r="J105" s="104">
        <f>SUM(J40:J104)</f>
        <v>290665</v>
      </c>
      <c r="K105" s="104">
        <f t="shared" ref="K105:M105" si="44">SUM(K40:K104)</f>
        <v>66</v>
      </c>
      <c r="L105" s="104">
        <f>SUM(L40:L104)</f>
        <v>290731</v>
      </c>
      <c r="M105" s="104">
        <f t="shared" si="44"/>
        <v>-80</v>
      </c>
      <c r="N105" s="104">
        <f>SUM(N40:N104)</f>
        <v>290651</v>
      </c>
    </row>
    <row r="106" spans="1:14" x14ac:dyDescent="0.25">
      <c r="A106" s="17">
        <v>1</v>
      </c>
      <c r="B106" s="17">
        <v>1</v>
      </c>
      <c r="D106" s="1">
        <v>637</v>
      </c>
      <c r="E106" s="10" t="s">
        <v>218</v>
      </c>
      <c r="G106" s="1" t="s">
        <v>54</v>
      </c>
      <c r="H106" s="115">
        <v>0</v>
      </c>
      <c r="I106" s="115">
        <v>0</v>
      </c>
      <c r="J106" s="1">
        <f t="shared" ref="J106:J107" si="45">H106+I106</f>
        <v>0</v>
      </c>
      <c r="K106" s="115">
        <v>0</v>
      </c>
      <c r="L106" s="1">
        <f t="shared" ref="L106:L107" si="46">J106+K106</f>
        <v>0</v>
      </c>
      <c r="M106" s="115">
        <v>0</v>
      </c>
      <c r="N106" s="1">
        <f t="shared" ref="N106:N107" si="47">L106+M106</f>
        <v>0</v>
      </c>
    </row>
    <row r="107" spans="1:14" x14ac:dyDescent="0.25">
      <c r="A107" s="17">
        <v>1</v>
      </c>
      <c r="B107" s="17">
        <v>1</v>
      </c>
      <c r="D107" s="1">
        <v>642</v>
      </c>
      <c r="E107" s="10" t="s">
        <v>218</v>
      </c>
      <c r="G107" s="1" t="s">
        <v>55</v>
      </c>
      <c r="H107" s="115">
        <v>0</v>
      </c>
      <c r="I107" s="115">
        <v>0</v>
      </c>
      <c r="J107" s="1">
        <f t="shared" si="45"/>
        <v>0</v>
      </c>
      <c r="K107" s="115">
        <v>0</v>
      </c>
      <c r="L107" s="1">
        <f t="shared" si="46"/>
        <v>0</v>
      </c>
      <c r="M107" s="115">
        <v>0</v>
      </c>
      <c r="N107" s="1">
        <f t="shared" si="47"/>
        <v>0</v>
      </c>
    </row>
    <row r="108" spans="1:14" x14ac:dyDescent="0.25">
      <c r="A108" s="17">
        <v>1</v>
      </c>
      <c r="B108" s="17">
        <v>1</v>
      </c>
      <c r="D108" s="1"/>
      <c r="E108" s="10"/>
      <c r="G108" s="2" t="s">
        <v>78</v>
      </c>
      <c r="H108" s="104">
        <f t="shared" ref="H108:I108" si="48">SUM(H106:H107)</f>
        <v>0</v>
      </c>
      <c r="I108" s="104">
        <f t="shared" si="48"/>
        <v>0</v>
      </c>
      <c r="J108" s="104">
        <f t="shared" ref="J108:K108" si="49">SUM(J106:J107)</f>
        <v>0</v>
      </c>
      <c r="K108" s="104">
        <f t="shared" si="49"/>
        <v>0</v>
      </c>
      <c r="L108" s="104">
        <f t="shared" ref="L108:M108" si="50">SUM(L106:L107)</f>
        <v>0</v>
      </c>
      <c r="M108" s="104">
        <f t="shared" si="50"/>
        <v>0</v>
      </c>
      <c r="N108" s="104">
        <f t="shared" ref="N108" si="51">SUM(N106:N107)</f>
        <v>0</v>
      </c>
    </row>
    <row r="109" spans="1:14" x14ac:dyDescent="0.25">
      <c r="A109" s="17">
        <v>1</v>
      </c>
      <c r="B109" s="17">
        <v>2</v>
      </c>
      <c r="D109" s="1">
        <v>642</v>
      </c>
      <c r="E109" s="10" t="s">
        <v>215</v>
      </c>
      <c r="G109" s="1" t="s">
        <v>56</v>
      </c>
      <c r="H109" s="1">
        <v>2100</v>
      </c>
      <c r="I109" s="1">
        <v>0</v>
      </c>
      <c r="J109" s="1">
        <f>H109+I109</f>
        <v>2100</v>
      </c>
      <c r="K109" s="1">
        <v>250</v>
      </c>
      <c r="L109" s="1">
        <f>J109+K109</f>
        <v>2350</v>
      </c>
      <c r="M109" s="1">
        <v>0</v>
      </c>
      <c r="N109" s="1">
        <f>L109+M109</f>
        <v>2350</v>
      </c>
    </row>
    <row r="110" spans="1:14" x14ac:dyDescent="0.25">
      <c r="A110" s="17">
        <v>1</v>
      </c>
      <c r="B110" s="17">
        <v>2</v>
      </c>
      <c r="D110" s="1"/>
      <c r="E110" s="10"/>
      <c r="G110" s="2" t="s">
        <v>57</v>
      </c>
      <c r="H110" s="104">
        <f t="shared" ref="H110:I110" si="52">SUM(H109)</f>
        <v>2100</v>
      </c>
      <c r="I110" s="104">
        <f t="shared" si="52"/>
        <v>0</v>
      </c>
      <c r="J110" s="104">
        <f t="shared" ref="J110:K110" si="53">SUM(J109)</f>
        <v>2100</v>
      </c>
      <c r="K110" s="104">
        <f t="shared" si="53"/>
        <v>250</v>
      </c>
      <c r="L110" s="104">
        <f t="shared" ref="L110:M110" si="54">SUM(L109)</f>
        <v>2350</v>
      </c>
      <c r="M110" s="104">
        <f t="shared" si="54"/>
        <v>0</v>
      </c>
      <c r="N110" s="104">
        <f t="shared" ref="N110" si="55">SUM(N109)</f>
        <v>2350</v>
      </c>
    </row>
    <row r="111" spans="1:14" x14ac:dyDescent="0.25">
      <c r="A111" s="17">
        <v>1</v>
      </c>
      <c r="B111" s="17">
        <v>3</v>
      </c>
      <c r="D111" s="1">
        <v>637</v>
      </c>
      <c r="E111" s="10" t="s">
        <v>207</v>
      </c>
      <c r="G111" s="1" t="s">
        <v>58</v>
      </c>
      <c r="H111" s="1">
        <v>100</v>
      </c>
      <c r="I111" s="1">
        <v>100</v>
      </c>
      <c r="J111" s="1">
        <f>H111+I111</f>
        <v>200</v>
      </c>
      <c r="K111" s="1">
        <v>0</v>
      </c>
      <c r="L111" s="1">
        <f>J111+K111</f>
        <v>200</v>
      </c>
      <c r="M111" s="1">
        <v>0</v>
      </c>
      <c r="N111" s="1">
        <f>L111+M111</f>
        <v>200</v>
      </c>
    </row>
    <row r="112" spans="1:14" x14ac:dyDescent="0.25">
      <c r="A112" s="17">
        <v>1</v>
      </c>
      <c r="B112" s="17">
        <v>3</v>
      </c>
      <c r="D112" s="1"/>
      <c r="E112" s="10"/>
      <c r="G112" s="3" t="s">
        <v>59</v>
      </c>
      <c r="H112" s="104">
        <f t="shared" ref="H112:I112" si="56">SUM(H111)</f>
        <v>100</v>
      </c>
      <c r="I112" s="104">
        <f t="shared" si="56"/>
        <v>100</v>
      </c>
      <c r="J112" s="104">
        <f t="shared" ref="J112:K112" si="57">SUM(J111)</f>
        <v>200</v>
      </c>
      <c r="K112" s="104">
        <f t="shared" si="57"/>
        <v>0</v>
      </c>
      <c r="L112" s="104">
        <f t="shared" ref="L112:M112" si="58">SUM(L111)</f>
        <v>200</v>
      </c>
      <c r="M112" s="104">
        <f t="shared" si="58"/>
        <v>0</v>
      </c>
      <c r="N112" s="104">
        <f t="shared" ref="N112" si="59">SUM(N111)</f>
        <v>200</v>
      </c>
    </row>
    <row r="113" spans="1:14" x14ac:dyDescent="0.25">
      <c r="A113" s="17">
        <v>1</v>
      </c>
      <c r="B113" s="17">
        <v>4</v>
      </c>
      <c r="D113" s="1">
        <v>611</v>
      </c>
      <c r="E113" s="10"/>
      <c r="G113" s="1" t="s">
        <v>60</v>
      </c>
      <c r="H113" s="115">
        <v>800</v>
      </c>
      <c r="I113" s="1">
        <v>0</v>
      </c>
      <c r="J113" s="1">
        <f>H113+I113</f>
        <v>800</v>
      </c>
      <c r="K113" s="1">
        <v>0</v>
      </c>
      <c r="L113" s="1">
        <f>J113+K113</f>
        <v>800</v>
      </c>
      <c r="M113" s="1">
        <v>0</v>
      </c>
      <c r="N113" s="1">
        <f>L113+M113</f>
        <v>800</v>
      </c>
    </row>
    <row r="114" spans="1:14" x14ac:dyDescent="0.25">
      <c r="A114" s="17">
        <v>1</v>
      </c>
      <c r="B114" s="17">
        <v>4</v>
      </c>
      <c r="D114" s="1"/>
      <c r="E114" s="10"/>
      <c r="G114" s="3" t="s">
        <v>61</v>
      </c>
      <c r="H114" s="104">
        <f t="shared" ref="H114:I114" si="60">SUM(H113)</f>
        <v>800</v>
      </c>
      <c r="I114" s="104">
        <f t="shared" si="60"/>
        <v>0</v>
      </c>
      <c r="J114" s="104">
        <f t="shared" ref="J114:K114" si="61">SUM(J113)</f>
        <v>800</v>
      </c>
      <c r="K114" s="104">
        <f t="shared" si="61"/>
        <v>0</v>
      </c>
      <c r="L114" s="104">
        <f t="shared" ref="L114:M114" si="62">SUM(L113)</f>
        <v>800</v>
      </c>
      <c r="M114" s="104">
        <f t="shared" si="62"/>
        <v>0</v>
      </c>
      <c r="N114" s="104">
        <f t="shared" ref="N114" si="63">SUM(N113)</f>
        <v>800</v>
      </c>
    </row>
    <row r="115" spans="1:14" x14ac:dyDescent="0.25">
      <c r="A115" s="17">
        <v>1</v>
      </c>
      <c r="B115" s="17">
        <v>5</v>
      </c>
      <c r="D115" s="1">
        <v>637</v>
      </c>
      <c r="E115" s="10" t="s">
        <v>209</v>
      </c>
      <c r="G115" s="1" t="s">
        <v>62</v>
      </c>
      <c r="H115" s="115">
        <v>1900</v>
      </c>
      <c r="I115" s="1">
        <v>0</v>
      </c>
      <c r="J115" s="1">
        <f>H115+I115</f>
        <v>1900</v>
      </c>
      <c r="K115" s="1">
        <v>0</v>
      </c>
      <c r="L115" s="1">
        <f>J115+K115</f>
        <v>1900</v>
      </c>
      <c r="M115" s="1">
        <v>0</v>
      </c>
      <c r="N115" s="1">
        <f>L115+M115</f>
        <v>1900</v>
      </c>
    </row>
    <row r="116" spans="1:14" x14ac:dyDescent="0.25">
      <c r="A116" s="17">
        <v>1</v>
      </c>
      <c r="B116" s="17">
        <v>5</v>
      </c>
      <c r="D116" s="1"/>
      <c r="E116" s="10"/>
      <c r="G116" s="3" t="s">
        <v>63</v>
      </c>
      <c r="H116" s="104">
        <f t="shared" ref="H116:I116" si="64">SUM(H115)</f>
        <v>1900</v>
      </c>
      <c r="I116" s="104">
        <f t="shared" si="64"/>
        <v>0</v>
      </c>
      <c r="J116" s="104">
        <f t="shared" ref="J116:K116" si="65">SUM(J115)</f>
        <v>1900</v>
      </c>
      <c r="K116" s="104">
        <f t="shared" si="65"/>
        <v>0</v>
      </c>
      <c r="L116" s="104">
        <f t="shared" ref="L116:M116" si="66">SUM(L115)</f>
        <v>1900</v>
      </c>
      <c r="M116" s="104">
        <f t="shared" si="66"/>
        <v>0</v>
      </c>
      <c r="N116" s="104">
        <f t="shared" ref="N116" si="67">SUM(N115)</f>
        <v>1900</v>
      </c>
    </row>
    <row r="117" spans="1:14" x14ac:dyDescent="0.25">
      <c r="A117" s="17">
        <v>1</v>
      </c>
      <c r="B117" s="17">
        <v>6</v>
      </c>
      <c r="D117" s="1">
        <v>637</v>
      </c>
      <c r="E117" s="10" t="s">
        <v>220</v>
      </c>
      <c r="G117" s="1" t="s">
        <v>64</v>
      </c>
      <c r="H117" s="115">
        <v>3000</v>
      </c>
      <c r="I117" s="1">
        <v>0</v>
      </c>
      <c r="J117" s="1">
        <f>H117+I117</f>
        <v>3000</v>
      </c>
      <c r="K117" s="1">
        <v>0</v>
      </c>
      <c r="L117" s="1">
        <f>J117+K117</f>
        <v>3000</v>
      </c>
      <c r="M117" s="1">
        <v>0</v>
      </c>
      <c r="N117" s="1">
        <f>L117+M117</f>
        <v>3000</v>
      </c>
    </row>
    <row r="118" spans="1:14" x14ac:dyDescent="0.25">
      <c r="A118" s="17">
        <v>1</v>
      </c>
      <c r="B118" s="17">
        <v>6</v>
      </c>
      <c r="D118" s="1"/>
      <c r="E118" s="10"/>
      <c r="G118" s="3" t="s">
        <v>65</v>
      </c>
      <c r="H118" s="104">
        <f t="shared" ref="H118:I118" si="68">SUM(H117)</f>
        <v>3000</v>
      </c>
      <c r="I118" s="104">
        <f t="shared" si="68"/>
        <v>0</v>
      </c>
      <c r="J118" s="104">
        <f t="shared" ref="J118:K118" si="69">SUM(J117)</f>
        <v>3000</v>
      </c>
      <c r="K118" s="104">
        <f t="shared" si="69"/>
        <v>0</v>
      </c>
      <c r="L118" s="104">
        <f t="shared" ref="L118:M118" si="70">SUM(L117)</f>
        <v>3000</v>
      </c>
      <c r="M118" s="104">
        <f t="shared" si="70"/>
        <v>0</v>
      </c>
      <c r="N118" s="104">
        <f t="shared" ref="N118" si="71">SUM(N117)</f>
        <v>3000</v>
      </c>
    </row>
    <row r="119" spans="1:14" x14ac:dyDescent="0.25">
      <c r="A119" s="17"/>
      <c r="B119" s="17"/>
      <c r="D119" s="1"/>
      <c r="E119" s="10"/>
      <c r="G119" s="4" t="s">
        <v>66</v>
      </c>
      <c r="H119" s="105">
        <f t="shared" ref="H119:N119" si="72">H19+H21+H26+H28+H36+H39+H105+H108+H110+H112+H114+H116+H118</f>
        <v>299710</v>
      </c>
      <c r="I119" s="105">
        <f t="shared" si="72"/>
        <v>7280</v>
      </c>
      <c r="J119" s="105">
        <f t="shared" si="72"/>
        <v>306990</v>
      </c>
      <c r="K119" s="105">
        <f t="shared" si="72"/>
        <v>5061</v>
      </c>
      <c r="L119" s="105">
        <f t="shared" si="72"/>
        <v>312051</v>
      </c>
      <c r="M119" s="105">
        <f t="shared" si="72"/>
        <v>20</v>
      </c>
      <c r="N119" s="105">
        <f t="shared" si="72"/>
        <v>312071</v>
      </c>
    </row>
    <row r="120" spans="1:14" x14ac:dyDescent="0.25">
      <c r="A120" s="17">
        <v>10</v>
      </c>
      <c r="B120" s="17">
        <v>1</v>
      </c>
      <c r="D120" s="1">
        <v>632</v>
      </c>
      <c r="E120" s="10" t="s">
        <v>206</v>
      </c>
      <c r="G120" s="1" t="s">
        <v>415</v>
      </c>
      <c r="H120" s="1">
        <v>200</v>
      </c>
      <c r="I120" s="1">
        <v>0</v>
      </c>
      <c r="J120" s="1">
        <f t="shared" ref="J120:J132" si="73">H120+I120</f>
        <v>200</v>
      </c>
      <c r="K120" s="1">
        <v>0</v>
      </c>
      <c r="L120" s="1">
        <f t="shared" ref="L120:L132" si="74">J120+K120</f>
        <v>200</v>
      </c>
      <c r="M120" s="1">
        <v>0</v>
      </c>
      <c r="N120" s="1">
        <f t="shared" ref="N120:N132" si="75">L120+M120</f>
        <v>200</v>
      </c>
    </row>
    <row r="121" spans="1:14" x14ac:dyDescent="0.25">
      <c r="A121" s="17">
        <v>10</v>
      </c>
      <c r="B121" s="17">
        <v>1</v>
      </c>
      <c r="D121" s="1">
        <v>633</v>
      </c>
      <c r="E121" s="10" t="s">
        <v>215</v>
      </c>
      <c r="G121" s="1" t="s">
        <v>67</v>
      </c>
      <c r="H121" s="1">
        <v>8100</v>
      </c>
      <c r="I121" s="1">
        <v>-3000</v>
      </c>
      <c r="J121" s="1">
        <f t="shared" si="73"/>
        <v>5100</v>
      </c>
      <c r="K121" s="1">
        <v>0</v>
      </c>
      <c r="L121" s="1">
        <f t="shared" si="74"/>
        <v>5100</v>
      </c>
      <c r="M121" s="1">
        <v>-2500</v>
      </c>
      <c r="N121" s="1">
        <f t="shared" si="75"/>
        <v>2600</v>
      </c>
    </row>
    <row r="122" spans="1:14" x14ac:dyDescent="0.25">
      <c r="A122" s="17">
        <v>10</v>
      </c>
      <c r="B122" s="17">
        <v>1</v>
      </c>
      <c r="D122" s="1">
        <v>635</v>
      </c>
      <c r="E122" s="10" t="s">
        <v>215</v>
      </c>
      <c r="G122" s="1" t="s">
        <v>230</v>
      </c>
      <c r="H122" s="1">
        <v>200</v>
      </c>
      <c r="I122" s="1">
        <v>0</v>
      </c>
      <c r="J122" s="1">
        <f t="shared" si="73"/>
        <v>200</v>
      </c>
      <c r="K122" s="1">
        <v>0</v>
      </c>
      <c r="L122" s="1">
        <f t="shared" si="74"/>
        <v>200</v>
      </c>
      <c r="M122" s="1">
        <v>0</v>
      </c>
      <c r="N122" s="1">
        <f t="shared" si="75"/>
        <v>200</v>
      </c>
    </row>
    <row r="123" spans="1:14" x14ac:dyDescent="0.25">
      <c r="A123" s="17">
        <v>10</v>
      </c>
      <c r="B123" s="17">
        <v>1</v>
      </c>
      <c r="D123" s="1">
        <v>632</v>
      </c>
      <c r="E123" s="10" t="s">
        <v>205</v>
      </c>
      <c r="G123" s="1" t="s">
        <v>68</v>
      </c>
      <c r="H123" s="1">
        <v>600</v>
      </c>
      <c r="I123" s="1">
        <v>0</v>
      </c>
      <c r="J123" s="1">
        <f t="shared" si="73"/>
        <v>600</v>
      </c>
      <c r="K123" s="1">
        <v>0</v>
      </c>
      <c r="L123" s="1">
        <f t="shared" si="74"/>
        <v>600</v>
      </c>
      <c r="M123" s="1">
        <v>0</v>
      </c>
      <c r="N123" s="1">
        <f t="shared" si="75"/>
        <v>600</v>
      </c>
    </row>
    <row r="124" spans="1:14" x14ac:dyDescent="0.25">
      <c r="A124" s="17">
        <v>10</v>
      </c>
      <c r="B124" s="17">
        <v>1</v>
      </c>
      <c r="D124" s="1">
        <v>632</v>
      </c>
      <c r="E124" s="10" t="s">
        <v>206</v>
      </c>
      <c r="G124" s="1" t="s">
        <v>69</v>
      </c>
      <c r="H124" s="1">
        <v>1600</v>
      </c>
      <c r="I124" s="1">
        <v>0</v>
      </c>
      <c r="J124" s="1">
        <f t="shared" si="73"/>
        <v>1600</v>
      </c>
      <c r="K124" s="1">
        <v>100</v>
      </c>
      <c r="L124" s="1">
        <f t="shared" si="74"/>
        <v>1700</v>
      </c>
      <c r="M124" s="1">
        <v>200</v>
      </c>
      <c r="N124" s="1">
        <f t="shared" si="75"/>
        <v>1900</v>
      </c>
    </row>
    <row r="125" spans="1:14" x14ac:dyDescent="0.25">
      <c r="A125" s="17">
        <v>10</v>
      </c>
      <c r="B125" s="17">
        <v>1</v>
      </c>
      <c r="D125" s="1">
        <v>632</v>
      </c>
      <c r="E125" s="10" t="s">
        <v>205</v>
      </c>
      <c r="G125" s="1" t="s">
        <v>70</v>
      </c>
      <c r="H125" s="1">
        <v>400</v>
      </c>
      <c r="I125" s="1">
        <v>0</v>
      </c>
      <c r="J125" s="1">
        <f t="shared" si="73"/>
        <v>400</v>
      </c>
      <c r="K125" s="1">
        <v>0</v>
      </c>
      <c r="L125" s="1">
        <f t="shared" si="74"/>
        <v>400</v>
      </c>
      <c r="M125" s="1">
        <v>0</v>
      </c>
      <c r="N125" s="1">
        <f t="shared" si="75"/>
        <v>400</v>
      </c>
    </row>
    <row r="126" spans="1:14" x14ac:dyDescent="0.25">
      <c r="A126" s="17">
        <v>10</v>
      </c>
      <c r="B126" s="17">
        <v>1</v>
      </c>
      <c r="D126" s="1">
        <v>632</v>
      </c>
      <c r="E126" s="10" t="s">
        <v>206</v>
      </c>
      <c r="G126" s="1" t="s">
        <v>71</v>
      </c>
      <c r="H126" s="1">
        <v>1500</v>
      </c>
      <c r="I126" s="1">
        <v>0</v>
      </c>
      <c r="J126" s="1">
        <f t="shared" si="73"/>
        <v>1500</v>
      </c>
      <c r="K126" s="1">
        <v>0</v>
      </c>
      <c r="L126" s="1">
        <f t="shared" si="74"/>
        <v>1500</v>
      </c>
      <c r="M126" s="1">
        <v>200</v>
      </c>
      <c r="N126" s="1">
        <f t="shared" si="75"/>
        <v>1700</v>
      </c>
    </row>
    <row r="127" spans="1:14" x14ac:dyDescent="0.25">
      <c r="A127" s="17">
        <v>10</v>
      </c>
      <c r="B127" s="17">
        <v>1</v>
      </c>
      <c r="D127" s="1">
        <v>632</v>
      </c>
      <c r="E127" s="10" t="s">
        <v>205</v>
      </c>
      <c r="G127" s="1" t="s">
        <v>72</v>
      </c>
      <c r="H127" s="1">
        <v>200</v>
      </c>
      <c r="I127" s="1">
        <v>0</v>
      </c>
      <c r="J127" s="1">
        <f t="shared" si="73"/>
        <v>200</v>
      </c>
      <c r="K127" s="1">
        <v>0</v>
      </c>
      <c r="L127" s="1">
        <f t="shared" si="74"/>
        <v>200</v>
      </c>
      <c r="M127" s="1">
        <v>0</v>
      </c>
      <c r="N127" s="1">
        <f t="shared" si="75"/>
        <v>200</v>
      </c>
    </row>
    <row r="128" spans="1:14" x14ac:dyDescent="0.25">
      <c r="A128" s="17">
        <v>10</v>
      </c>
      <c r="B128" s="17">
        <v>1</v>
      </c>
      <c r="D128" s="1">
        <v>632</v>
      </c>
      <c r="E128" s="10" t="s">
        <v>206</v>
      </c>
      <c r="G128" s="1" t="s">
        <v>73</v>
      </c>
      <c r="H128" s="1">
        <v>1400</v>
      </c>
      <c r="I128" s="1">
        <v>0</v>
      </c>
      <c r="J128" s="1">
        <f t="shared" si="73"/>
        <v>1400</v>
      </c>
      <c r="K128" s="1">
        <v>0</v>
      </c>
      <c r="L128" s="1">
        <f t="shared" si="74"/>
        <v>1400</v>
      </c>
      <c r="M128" s="1">
        <v>200</v>
      </c>
      <c r="N128" s="1">
        <f t="shared" si="75"/>
        <v>1600</v>
      </c>
    </row>
    <row r="129" spans="1:14" x14ac:dyDescent="0.25">
      <c r="A129" s="17">
        <v>10</v>
      </c>
      <c r="B129" s="17">
        <v>1</v>
      </c>
      <c r="D129" s="1">
        <v>632</v>
      </c>
      <c r="E129" s="10" t="s">
        <v>205</v>
      </c>
      <c r="G129" s="1" t="s">
        <v>74</v>
      </c>
      <c r="H129" s="1">
        <v>300</v>
      </c>
      <c r="I129" s="1">
        <v>0</v>
      </c>
      <c r="J129" s="1">
        <f t="shared" si="73"/>
        <v>300</v>
      </c>
      <c r="K129" s="1">
        <v>0</v>
      </c>
      <c r="L129" s="1">
        <f t="shared" si="74"/>
        <v>300</v>
      </c>
      <c r="M129" s="1">
        <v>0</v>
      </c>
      <c r="N129" s="1">
        <f t="shared" si="75"/>
        <v>300</v>
      </c>
    </row>
    <row r="130" spans="1:14" x14ac:dyDescent="0.25">
      <c r="A130" s="17">
        <v>10</v>
      </c>
      <c r="B130" s="17">
        <v>1</v>
      </c>
      <c r="D130" s="1">
        <v>632</v>
      </c>
      <c r="E130" s="10" t="s">
        <v>206</v>
      </c>
      <c r="G130" s="1" t="s">
        <v>75</v>
      </c>
      <c r="H130" s="1">
        <v>2000</v>
      </c>
      <c r="I130" s="1">
        <v>0</v>
      </c>
      <c r="J130" s="1">
        <f t="shared" si="73"/>
        <v>2000</v>
      </c>
      <c r="K130" s="1">
        <v>0</v>
      </c>
      <c r="L130" s="1">
        <f t="shared" si="74"/>
        <v>2000</v>
      </c>
      <c r="M130" s="1">
        <v>200</v>
      </c>
      <c r="N130" s="1">
        <f t="shared" si="75"/>
        <v>2200</v>
      </c>
    </row>
    <row r="131" spans="1:14" x14ac:dyDescent="0.25">
      <c r="A131" s="17">
        <v>10</v>
      </c>
      <c r="B131" s="17">
        <v>1</v>
      </c>
      <c r="D131" s="1">
        <v>632</v>
      </c>
      <c r="E131" s="10" t="s">
        <v>205</v>
      </c>
      <c r="G131" s="1" t="s">
        <v>76</v>
      </c>
      <c r="H131" s="1">
        <v>150</v>
      </c>
      <c r="I131" s="1">
        <v>0</v>
      </c>
      <c r="J131" s="1">
        <f t="shared" si="73"/>
        <v>150</v>
      </c>
      <c r="K131" s="1">
        <v>0</v>
      </c>
      <c r="L131" s="1">
        <f t="shared" si="74"/>
        <v>150</v>
      </c>
      <c r="M131" s="1">
        <v>0</v>
      </c>
      <c r="N131" s="1">
        <f t="shared" si="75"/>
        <v>150</v>
      </c>
    </row>
    <row r="132" spans="1:14" x14ac:dyDescent="0.25">
      <c r="A132" s="17">
        <v>10</v>
      </c>
      <c r="B132" s="17">
        <v>1</v>
      </c>
      <c r="D132" s="1">
        <v>632</v>
      </c>
      <c r="E132" s="10" t="s">
        <v>206</v>
      </c>
      <c r="G132" s="1" t="s">
        <v>77</v>
      </c>
      <c r="H132" s="1">
        <v>2000</v>
      </c>
      <c r="I132" s="1">
        <v>0</v>
      </c>
      <c r="J132" s="1">
        <f t="shared" si="73"/>
        <v>2000</v>
      </c>
      <c r="K132" s="1">
        <v>0</v>
      </c>
      <c r="L132" s="1">
        <f t="shared" si="74"/>
        <v>2000</v>
      </c>
      <c r="M132" s="1">
        <v>200</v>
      </c>
      <c r="N132" s="1">
        <f t="shared" si="75"/>
        <v>2200</v>
      </c>
    </row>
    <row r="133" spans="1:14" x14ac:dyDescent="0.25">
      <c r="A133" s="17">
        <v>10</v>
      </c>
      <c r="B133" s="17">
        <v>1</v>
      </c>
      <c r="D133" s="1"/>
      <c r="E133" s="10"/>
      <c r="G133" s="3" t="s">
        <v>226</v>
      </c>
      <c r="H133" s="104">
        <f t="shared" ref="H133:I133" si="76">SUM(H120:H132)</f>
        <v>18650</v>
      </c>
      <c r="I133" s="104">
        <f t="shared" si="76"/>
        <v>-3000</v>
      </c>
      <c r="J133" s="104">
        <f t="shared" ref="J133:L133" si="77">SUM(J120:J132)</f>
        <v>15650</v>
      </c>
      <c r="K133" s="104">
        <f t="shared" ref="K133:N133" si="78">SUM(K120:K132)</f>
        <v>100</v>
      </c>
      <c r="L133" s="104">
        <f t="shared" si="77"/>
        <v>15750</v>
      </c>
      <c r="M133" s="104">
        <f t="shared" si="78"/>
        <v>-1500</v>
      </c>
      <c r="N133" s="104">
        <f t="shared" si="78"/>
        <v>14250</v>
      </c>
    </row>
    <row r="134" spans="1:14" x14ac:dyDescent="0.25">
      <c r="A134" s="17">
        <v>10</v>
      </c>
      <c r="B134" s="17">
        <v>2</v>
      </c>
      <c r="D134" s="1">
        <v>651</v>
      </c>
      <c r="E134" s="10" t="s">
        <v>206</v>
      </c>
      <c r="G134" s="1" t="s">
        <v>79</v>
      </c>
      <c r="H134" s="115">
        <v>18124</v>
      </c>
      <c r="I134" s="1">
        <v>0</v>
      </c>
      <c r="J134" s="1">
        <f>H134+I134</f>
        <v>18124</v>
      </c>
      <c r="K134" s="1">
        <v>0</v>
      </c>
      <c r="L134" s="1">
        <f>J134+K134</f>
        <v>18124</v>
      </c>
      <c r="M134" s="1">
        <v>0</v>
      </c>
      <c r="N134" s="1">
        <f>L134+M134</f>
        <v>18124</v>
      </c>
    </row>
    <row r="135" spans="1:14" x14ac:dyDescent="0.25">
      <c r="A135" s="17">
        <v>10</v>
      </c>
      <c r="B135" s="17">
        <v>2</v>
      </c>
      <c r="D135" s="1"/>
      <c r="E135" s="10"/>
      <c r="G135" s="3" t="s">
        <v>227</v>
      </c>
      <c r="H135" s="104">
        <f t="shared" ref="H135:I135" si="79">SUM(H134)</f>
        <v>18124</v>
      </c>
      <c r="I135" s="104">
        <f t="shared" si="79"/>
        <v>0</v>
      </c>
      <c r="J135" s="104">
        <f t="shared" ref="J135:K135" si="80">SUM(J134)</f>
        <v>18124</v>
      </c>
      <c r="K135" s="104">
        <f t="shared" si="80"/>
        <v>0</v>
      </c>
      <c r="L135" s="104">
        <f t="shared" ref="L135:M135" si="81">SUM(L134)</f>
        <v>18124</v>
      </c>
      <c r="M135" s="104">
        <f t="shared" si="81"/>
        <v>0</v>
      </c>
      <c r="N135" s="104">
        <f t="shared" ref="N135" si="82">SUM(N134)</f>
        <v>18124</v>
      </c>
    </row>
    <row r="136" spans="1:14" x14ac:dyDescent="0.25">
      <c r="A136" s="17">
        <v>10</v>
      </c>
      <c r="B136" s="17">
        <v>2</v>
      </c>
      <c r="D136" s="1">
        <v>821</v>
      </c>
      <c r="E136" s="10" t="s">
        <v>209</v>
      </c>
      <c r="G136" s="1" t="s">
        <v>80</v>
      </c>
      <c r="H136" s="115">
        <v>27916</v>
      </c>
      <c r="I136" s="1">
        <v>0</v>
      </c>
      <c r="J136" s="1">
        <f>H136+I136</f>
        <v>27916</v>
      </c>
      <c r="K136" s="1">
        <v>0</v>
      </c>
      <c r="L136" s="1">
        <f>J136+K136</f>
        <v>27916</v>
      </c>
      <c r="M136" s="1">
        <v>0</v>
      </c>
      <c r="N136" s="1">
        <f>L136+M136</f>
        <v>27916</v>
      </c>
    </row>
    <row r="137" spans="1:14" x14ac:dyDescent="0.25">
      <c r="A137" s="17">
        <v>10</v>
      </c>
      <c r="B137" s="17">
        <v>2</v>
      </c>
      <c r="D137" s="1"/>
      <c r="E137" s="10"/>
      <c r="G137" s="3" t="s">
        <v>228</v>
      </c>
      <c r="H137" s="104">
        <f t="shared" ref="H137:I137" si="83">SUM(H136)</f>
        <v>27916</v>
      </c>
      <c r="I137" s="104">
        <f t="shared" si="83"/>
        <v>0</v>
      </c>
      <c r="J137" s="104">
        <f t="shared" ref="J137:K137" si="84">SUM(J136)</f>
        <v>27916</v>
      </c>
      <c r="K137" s="104">
        <f t="shared" si="84"/>
        <v>0</v>
      </c>
      <c r="L137" s="104">
        <f t="shared" ref="L137:M137" si="85">SUM(L136)</f>
        <v>27916</v>
      </c>
      <c r="M137" s="104">
        <f t="shared" si="85"/>
        <v>0</v>
      </c>
      <c r="N137" s="104">
        <f t="shared" ref="N137" si="86">SUM(N136)</f>
        <v>27916</v>
      </c>
    </row>
    <row r="138" spans="1:14" x14ac:dyDescent="0.25">
      <c r="A138" s="17">
        <v>10</v>
      </c>
      <c r="B138" s="17">
        <v>3</v>
      </c>
      <c r="D138" s="1">
        <v>637</v>
      </c>
      <c r="E138" s="10" t="s">
        <v>209</v>
      </c>
      <c r="G138" s="1" t="s">
        <v>81</v>
      </c>
      <c r="H138" s="115">
        <v>1000</v>
      </c>
      <c r="I138" s="1">
        <v>0</v>
      </c>
      <c r="J138" s="1">
        <f>H138+I138</f>
        <v>1000</v>
      </c>
      <c r="K138" s="1">
        <v>-500</v>
      </c>
      <c r="L138" s="1">
        <f>J138+K138</f>
        <v>500</v>
      </c>
      <c r="M138" s="1">
        <v>-400</v>
      </c>
      <c r="N138" s="1">
        <f>L138+M138</f>
        <v>100</v>
      </c>
    </row>
    <row r="139" spans="1:14" x14ac:dyDescent="0.25">
      <c r="A139" s="17">
        <v>10</v>
      </c>
      <c r="B139" s="17">
        <v>3</v>
      </c>
      <c r="D139" s="1"/>
      <c r="E139" s="10"/>
      <c r="G139" s="3" t="s">
        <v>229</v>
      </c>
      <c r="H139" s="104">
        <f t="shared" ref="H139:I139" si="87">SUM(H138:H138)</f>
        <v>1000</v>
      </c>
      <c r="I139" s="104">
        <f t="shared" si="87"/>
        <v>0</v>
      </c>
      <c r="J139" s="104">
        <f t="shared" ref="J139:K139" si="88">SUM(J138:J138)</f>
        <v>1000</v>
      </c>
      <c r="K139" s="104">
        <f t="shared" si="88"/>
        <v>-500</v>
      </c>
      <c r="L139" s="104">
        <f t="shared" ref="L139:M139" si="89">SUM(L138:L138)</f>
        <v>500</v>
      </c>
      <c r="M139" s="104">
        <f t="shared" si="89"/>
        <v>-400</v>
      </c>
      <c r="N139" s="104">
        <f t="shared" ref="N139" si="90">SUM(N138:N138)</f>
        <v>100</v>
      </c>
    </row>
    <row r="140" spans="1:14" x14ac:dyDescent="0.25">
      <c r="A140" s="17">
        <v>10</v>
      </c>
      <c r="B140" s="17">
        <v>3</v>
      </c>
      <c r="D140" s="1">
        <v>711</v>
      </c>
      <c r="E140" s="10" t="s">
        <v>205</v>
      </c>
      <c r="G140" s="1" t="s">
        <v>82</v>
      </c>
      <c r="H140" s="1">
        <v>30180</v>
      </c>
      <c r="I140" s="1">
        <v>0</v>
      </c>
      <c r="J140" s="1">
        <f t="shared" ref="J140:J142" si="91">H140+I140</f>
        <v>30180</v>
      </c>
      <c r="K140" s="1">
        <v>-13680</v>
      </c>
      <c r="L140" s="1">
        <f t="shared" ref="L140:L142" si="92">J140+K140</f>
        <v>16500</v>
      </c>
      <c r="M140" s="1">
        <v>0</v>
      </c>
      <c r="N140" s="1">
        <f t="shared" ref="N140:N142" si="93">L140+M140</f>
        <v>16500</v>
      </c>
    </row>
    <row r="141" spans="1:14" x14ac:dyDescent="0.25">
      <c r="A141" s="17">
        <v>10</v>
      </c>
      <c r="B141" s="17">
        <v>3</v>
      </c>
      <c r="D141" s="1">
        <v>716</v>
      </c>
      <c r="E141" s="10"/>
      <c r="G141" s="1" t="s">
        <v>84</v>
      </c>
      <c r="H141" s="1">
        <v>3000</v>
      </c>
      <c r="I141" s="1">
        <v>0</v>
      </c>
      <c r="J141" s="1">
        <f t="shared" si="91"/>
        <v>3000</v>
      </c>
      <c r="K141" s="1">
        <v>-2500</v>
      </c>
      <c r="L141" s="1">
        <f t="shared" si="92"/>
        <v>500</v>
      </c>
      <c r="M141" s="1">
        <v>-500</v>
      </c>
      <c r="N141" s="1">
        <f t="shared" si="93"/>
        <v>0</v>
      </c>
    </row>
    <row r="142" spans="1:14" x14ac:dyDescent="0.25">
      <c r="A142" s="17">
        <v>10</v>
      </c>
      <c r="B142" s="17">
        <v>3</v>
      </c>
      <c r="D142" s="1">
        <v>717</v>
      </c>
      <c r="E142" s="10" t="s">
        <v>205</v>
      </c>
      <c r="G142" s="1" t="s">
        <v>83</v>
      </c>
      <c r="H142" s="1">
        <v>0</v>
      </c>
      <c r="I142" s="1">
        <v>0</v>
      </c>
      <c r="J142" s="1">
        <f t="shared" si="91"/>
        <v>0</v>
      </c>
      <c r="K142" s="1">
        <v>0</v>
      </c>
      <c r="L142" s="1">
        <f t="shared" si="92"/>
        <v>0</v>
      </c>
      <c r="M142" s="1">
        <v>0</v>
      </c>
      <c r="N142" s="1">
        <f t="shared" si="93"/>
        <v>0</v>
      </c>
    </row>
    <row r="143" spans="1:14" x14ac:dyDescent="0.25">
      <c r="A143" s="17">
        <v>10</v>
      </c>
      <c r="B143" s="17">
        <v>3</v>
      </c>
      <c r="D143" s="1"/>
      <c r="E143" s="10"/>
      <c r="G143" s="5" t="s">
        <v>138</v>
      </c>
      <c r="H143" s="106">
        <f t="shared" ref="H143:I143" si="94">SUM(H140:H142)</f>
        <v>33180</v>
      </c>
      <c r="I143" s="106">
        <f t="shared" si="94"/>
        <v>0</v>
      </c>
      <c r="J143" s="106">
        <f t="shared" ref="J143:K143" si="95">SUM(J140:J142)</f>
        <v>33180</v>
      </c>
      <c r="K143" s="106">
        <f t="shared" si="95"/>
        <v>-16180</v>
      </c>
      <c r="L143" s="106">
        <f t="shared" ref="L143:M143" si="96">SUM(L140:L142)</f>
        <v>17000</v>
      </c>
      <c r="M143" s="106">
        <f t="shared" si="96"/>
        <v>-500</v>
      </c>
      <c r="N143" s="106">
        <f t="shared" ref="N143" si="97">SUM(N140:N142)</f>
        <v>16500</v>
      </c>
    </row>
    <row r="144" spans="1:14" x14ac:dyDescent="0.25">
      <c r="A144" s="17">
        <v>11</v>
      </c>
      <c r="B144" s="17">
        <v>1</v>
      </c>
      <c r="D144" s="1">
        <v>621</v>
      </c>
      <c r="E144" s="10"/>
      <c r="G144" s="1" t="s">
        <v>441</v>
      </c>
      <c r="H144" s="1">
        <v>50</v>
      </c>
      <c r="I144" s="1">
        <v>0</v>
      </c>
      <c r="J144" s="1">
        <f t="shared" ref="J144:J159" si="98">H144+I144</f>
        <v>50</v>
      </c>
      <c r="K144" s="1">
        <v>120</v>
      </c>
      <c r="L144" s="1">
        <f t="shared" ref="L144:L159" si="99">J144+K144</f>
        <v>170</v>
      </c>
      <c r="M144" s="1">
        <v>0</v>
      </c>
      <c r="N144" s="1">
        <f t="shared" ref="N144:N159" si="100">L144+M144</f>
        <v>170</v>
      </c>
    </row>
    <row r="145" spans="1:14" x14ac:dyDescent="0.25">
      <c r="A145" s="17">
        <v>11</v>
      </c>
      <c r="B145" s="17">
        <v>1</v>
      </c>
      <c r="D145" s="1">
        <v>625</v>
      </c>
      <c r="E145" s="10" t="s">
        <v>205</v>
      </c>
      <c r="G145" s="1" t="s">
        <v>442</v>
      </c>
      <c r="H145" s="1">
        <v>40</v>
      </c>
      <c r="I145" s="1">
        <v>0</v>
      </c>
      <c r="J145" s="1">
        <f t="shared" si="98"/>
        <v>40</v>
      </c>
      <c r="K145" s="1">
        <v>0</v>
      </c>
      <c r="L145" s="1">
        <f t="shared" si="99"/>
        <v>40</v>
      </c>
      <c r="M145" s="1">
        <v>0</v>
      </c>
      <c r="N145" s="1">
        <f t="shared" si="100"/>
        <v>40</v>
      </c>
    </row>
    <row r="146" spans="1:14" x14ac:dyDescent="0.25">
      <c r="A146" s="17">
        <v>11</v>
      </c>
      <c r="B146" s="17">
        <v>1</v>
      </c>
      <c r="D146" s="1">
        <v>625</v>
      </c>
      <c r="E146" s="10" t="s">
        <v>206</v>
      </c>
      <c r="G146" s="1" t="s">
        <v>443</v>
      </c>
      <c r="H146" s="1">
        <v>50</v>
      </c>
      <c r="I146" s="1">
        <v>0</v>
      </c>
      <c r="J146" s="1">
        <f t="shared" si="98"/>
        <v>50</v>
      </c>
      <c r="K146" s="1">
        <v>200</v>
      </c>
      <c r="L146" s="1">
        <f t="shared" si="99"/>
        <v>250</v>
      </c>
      <c r="M146" s="1">
        <v>0</v>
      </c>
      <c r="N146" s="1">
        <f t="shared" si="100"/>
        <v>250</v>
      </c>
    </row>
    <row r="147" spans="1:14" x14ac:dyDescent="0.25">
      <c r="A147" s="17">
        <v>11</v>
      </c>
      <c r="B147" s="17">
        <v>1</v>
      </c>
      <c r="D147" s="1">
        <v>625</v>
      </c>
      <c r="E147" s="10" t="s">
        <v>207</v>
      </c>
      <c r="G147" s="1" t="s">
        <v>444</v>
      </c>
      <c r="H147" s="1">
        <v>25</v>
      </c>
      <c r="I147" s="1">
        <v>0</v>
      </c>
      <c r="J147" s="1">
        <f t="shared" si="98"/>
        <v>25</v>
      </c>
      <c r="K147" s="1">
        <v>0</v>
      </c>
      <c r="L147" s="1">
        <f t="shared" si="99"/>
        <v>25</v>
      </c>
      <c r="M147" s="1">
        <v>0</v>
      </c>
      <c r="N147" s="1">
        <f t="shared" si="100"/>
        <v>25</v>
      </c>
    </row>
    <row r="148" spans="1:14" x14ac:dyDescent="0.25">
      <c r="A148" s="17">
        <v>11</v>
      </c>
      <c r="B148" s="17">
        <v>1</v>
      </c>
      <c r="D148" s="1">
        <v>625</v>
      </c>
      <c r="E148" s="10" t="s">
        <v>208</v>
      </c>
      <c r="G148" s="1" t="s">
        <v>452</v>
      </c>
      <c r="H148" s="1">
        <v>15</v>
      </c>
      <c r="I148" s="1">
        <v>0</v>
      </c>
      <c r="J148" s="1">
        <f t="shared" si="98"/>
        <v>15</v>
      </c>
      <c r="K148" s="1">
        <v>35</v>
      </c>
      <c r="L148" s="1">
        <f t="shared" si="99"/>
        <v>50</v>
      </c>
      <c r="M148" s="1">
        <v>0</v>
      </c>
      <c r="N148" s="1">
        <f t="shared" si="100"/>
        <v>50</v>
      </c>
    </row>
    <row r="149" spans="1:14" x14ac:dyDescent="0.25">
      <c r="A149" s="17">
        <v>11</v>
      </c>
      <c r="B149" s="17">
        <v>1</v>
      </c>
      <c r="D149" s="1">
        <v>625</v>
      </c>
      <c r="E149" s="10" t="s">
        <v>209</v>
      </c>
      <c r="G149" s="1" t="s">
        <v>453</v>
      </c>
      <c r="H149" s="1">
        <v>30</v>
      </c>
      <c r="I149" s="1">
        <v>0</v>
      </c>
      <c r="J149" s="1">
        <f t="shared" si="98"/>
        <v>30</v>
      </c>
      <c r="K149" s="1">
        <v>0</v>
      </c>
      <c r="L149" s="1">
        <f t="shared" si="99"/>
        <v>30</v>
      </c>
      <c r="M149" s="1">
        <v>0</v>
      </c>
      <c r="N149" s="1">
        <f t="shared" si="100"/>
        <v>30</v>
      </c>
    </row>
    <row r="150" spans="1:14" x14ac:dyDescent="0.25">
      <c r="A150" s="17">
        <v>11</v>
      </c>
      <c r="B150" s="17">
        <v>1</v>
      </c>
      <c r="D150" s="1">
        <v>625</v>
      </c>
      <c r="E150" s="10" t="s">
        <v>210</v>
      </c>
      <c r="G150" s="1" t="s">
        <v>454</v>
      </c>
      <c r="H150" s="1">
        <v>15</v>
      </c>
      <c r="I150" s="1">
        <v>0</v>
      </c>
      <c r="J150" s="1">
        <f t="shared" si="98"/>
        <v>15</v>
      </c>
      <c r="K150" s="1">
        <v>65</v>
      </c>
      <c r="L150" s="1">
        <f t="shared" si="99"/>
        <v>80</v>
      </c>
      <c r="M150" s="1">
        <v>0</v>
      </c>
      <c r="N150" s="1">
        <f t="shared" si="100"/>
        <v>80</v>
      </c>
    </row>
    <row r="151" spans="1:14" x14ac:dyDescent="0.25">
      <c r="A151" s="17"/>
      <c r="B151" s="17"/>
      <c r="D151" s="1"/>
      <c r="E151" s="10"/>
      <c r="G151" s="1"/>
      <c r="H151" s="1">
        <v>0</v>
      </c>
      <c r="I151" s="1">
        <v>0</v>
      </c>
      <c r="J151" s="1">
        <f t="shared" si="98"/>
        <v>0</v>
      </c>
      <c r="K151" s="1">
        <v>0</v>
      </c>
      <c r="L151" s="1">
        <f t="shared" si="99"/>
        <v>0</v>
      </c>
      <c r="M151" s="1">
        <v>0</v>
      </c>
      <c r="N151" s="1">
        <f t="shared" si="100"/>
        <v>0</v>
      </c>
    </row>
    <row r="152" spans="1:14" x14ac:dyDescent="0.25">
      <c r="A152" s="17">
        <v>11</v>
      </c>
      <c r="B152" s="17">
        <v>1</v>
      </c>
      <c r="D152" s="1">
        <v>611</v>
      </c>
      <c r="E152" s="10"/>
      <c r="G152" s="1" t="s">
        <v>462</v>
      </c>
      <c r="H152" s="1">
        <v>1300</v>
      </c>
      <c r="I152" s="1">
        <v>0</v>
      </c>
      <c r="J152" s="1">
        <f t="shared" si="98"/>
        <v>1300</v>
      </c>
      <c r="K152" s="1">
        <v>0</v>
      </c>
      <c r="L152" s="1">
        <f t="shared" si="99"/>
        <v>1300</v>
      </c>
      <c r="M152" s="1">
        <v>350</v>
      </c>
      <c r="N152" s="1">
        <f t="shared" si="100"/>
        <v>1650</v>
      </c>
    </row>
    <row r="153" spans="1:14" x14ac:dyDescent="0.25">
      <c r="A153" s="17">
        <v>11</v>
      </c>
      <c r="B153" s="17">
        <v>1</v>
      </c>
      <c r="D153" s="1">
        <v>623</v>
      </c>
      <c r="E153" s="10"/>
      <c r="G153" s="1" t="s">
        <v>455</v>
      </c>
      <c r="H153" s="1">
        <v>200</v>
      </c>
      <c r="I153" s="1">
        <v>0</v>
      </c>
      <c r="J153" s="1">
        <f t="shared" si="98"/>
        <v>200</v>
      </c>
      <c r="K153" s="1">
        <v>0</v>
      </c>
      <c r="L153" s="1">
        <f t="shared" si="99"/>
        <v>200</v>
      </c>
      <c r="M153" s="1">
        <v>0</v>
      </c>
      <c r="N153" s="1">
        <f t="shared" si="100"/>
        <v>200</v>
      </c>
    </row>
    <row r="154" spans="1:14" x14ac:dyDescent="0.25">
      <c r="A154" s="17">
        <v>11</v>
      </c>
      <c r="B154" s="17">
        <v>1</v>
      </c>
      <c r="D154" s="1">
        <v>625</v>
      </c>
      <c r="E154" s="10" t="s">
        <v>205</v>
      </c>
      <c r="G154" s="1" t="s">
        <v>456</v>
      </c>
      <c r="H154" s="1">
        <v>40</v>
      </c>
      <c r="I154" s="1">
        <v>0</v>
      </c>
      <c r="J154" s="1">
        <f t="shared" si="98"/>
        <v>40</v>
      </c>
      <c r="K154" s="1">
        <v>0</v>
      </c>
      <c r="L154" s="1">
        <f t="shared" si="99"/>
        <v>40</v>
      </c>
      <c r="M154" s="1">
        <v>0</v>
      </c>
      <c r="N154" s="1">
        <f t="shared" si="100"/>
        <v>40</v>
      </c>
    </row>
    <row r="155" spans="1:14" x14ac:dyDescent="0.25">
      <c r="A155" s="17">
        <v>11</v>
      </c>
      <c r="B155" s="17">
        <v>1</v>
      </c>
      <c r="D155" s="1">
        <v>625</v>
      </c>
      <c r="E155" s="10" t="s">
        <v>206</v>
      </c>
      <c r="G155" s="1" t="s">
        <v>457</v>
      </c>
      <c r="H155" s="1">
        <v>300</v>
      </c>
      <c r="I155" s="1">
        <v>0</v>
      </c>
      <c r="J155" s="1">
        <f t="shared" si="98"/>
        <v>300</v>
      </c>
      <c r="K155" s="1">
        <v>0</v>
      </c>
      <c r="L155" s="1">
        <f t="shared" si="99"/>
        <v>300</v>
      </c>
      <c r="M155" s="1">
        <v>0</v>
      </c>
      <c r="N155" s="1">
        <f t="shared" si="100"/>
        <v>300</v>
      </c>
    </row>
    <row r="156" spans="1:14" x14ac:dyDescent="0.25">
      <c r="A156" s="17">
        <v>11</v>
      </c>
      <c r="B156" s="17">
        <v>1</v>
      </c>
      <c r="D156" s="1">
        <v>625</v>
      </c>
      <c r="E156" s="10" t="s">
        <v>207</v>
      </c>
      <c r="G156" s="1" t="s">
        <v>458</v>
      </c>
      <c r="H156" s="1">
        <v>25</v>
      </c>
      <c r="I156" s="1">
        <v>0</v>
      </c>
      <c r="J156" s="1">
        <f t="shared" si="98"/>
        <v>25</v>
      </c>
      <c r="K156" s="1">
        <v>0</v>
      </c>
      <c r="L156" s="1">
        <f t="shared" si="99"/>
        <v>25</v>
      </c>
      <c r="M156" s="1">
        <v>0</v>
      </c>
      <c r="N156" s="1">
        <f t="shared" si="100"/>
        <v>25</v>
      </c>
    </row>
    <row r="157" spans="1:14" x14ac:dyDescent="0.25">
      <c r="A157" s="17">
        <v>11</v>
      </c>
      <c r="B157" s="17">
        <v>1</v>
      </c>
      <c r="D157" s="1">
        <v>625</v>
      </c>
      <c r="E157" s="10" t="s">
        <v>208</v>
      </c>
      <c r="G157" s="1" t="s">
        <v>459</v>
      </c>
      <c r="H157" s="1">
        <v>60</v>
      </c>
      <c r="I157" s="1">
        <v>0</v>
      </c>
      <c r="J157" s="1">
        <f t="shared" si="98"/>
        <v>60</v>
      </c>
      <c r="K157" s="1">
        <v>0</v>
      </c>
      <c r="L157" s="1">
        <f t="shared" si="99"/>
        <v>60</v>
      </c>
      <c r="M157" s="1">
        <v>0</v>
      </c>
      <c r="N157" s="1">
        <f t="shared" si="100"/>
        <v>60</v>
      </c>
    </row>
    <row r="158" spans="1:14" x14ac:dyDescent="0.25">
      <c r="A158" s="17">
        <v>11</v>
      </c>
      <c r="B158" s="17">
        <v>1</v>
      </c>
      <c r="D158" s="1">
        <v>625</v>
      </c>
      <c r="E158" s="10" t="s">
        <v>209</v>
      </c>
      <c r="G158" s="1" t="s">
        <v>460</v>
      </c>
      <c r="H158" s="1">
        <v>30</v>
      </c>
      <c r="I158" s="1">
        <v>0</v>
      </c>
      <c r="J158" s="1">
        <f t="shared" si="98"/>
        <v>30</v>
      </c>
      <c r="K158" s="1">
        <v>0</v>
      </c>
      <c r="L158" s="1">
        <f t="shared" si="99"/>
        <v>30</v>
      </c>
      <c r="M158" s="1">
        <v>0</v>
      </c>
      <c r="N158" s="1">
        <f t="shared" si="100"/>
        <v>30</v>
      </c>
    </row>
    <row r="159" spans="1:14" x14ac:dyDescent="0.25">
      <c r="A159" s="17">
        <v>11</v>
      </c>
      <c r="B159" s="17">
        <v>1</v>
      </c>
      <c r="D159" s="1">
        <v>625</v>
      </c>
      <c r="E159" s="10" t="s">
        <v>210</v>
      </c>
      <c r="G159" s="1" t="s">
        <v>461</v>
      </c>
      <c r="H159" s="1">
        <v>100</v>
      </c>
      <c r="I159" s="1">
        <v>0</v>
      </c>
      <c r="J159" s="1">
        <f t="shared" si="98"/>
        <v>100</v>
      </c>
      <c r="K159" s="1">
        <v>0</v>
      </c>
      <c r="L159" s="1">
        <f t="shared" si="99"/>
        <v>100</v>
      </c>
      <c r="M159" s="1">
        <v>0</v>
      </c>
      <c r="N159" s="1">
        <f t="shared" si="100"/>
        <v>100</v>
      </c>
    </row>
    <row r="160" spans="1:14" x14ac:dyDescent="0.25">
      <c r="A160" s="17">
        <v>11</v>
      </c>
      <c r="B160" s="17">
        <v>1</v>
      </c>
      <c r="D160" s="1"/>
      <c r="E160" s="10"/>
      <c r="G160" s="3" t="s">
        <v>92</v>
      </c>
      <c r="H160" s="104">
        <f t="shared" ref="H160:I160" si="101">SUM(H144:H159)</f>
        <v>2280</v>
      </c>
      <c r="I160" s="104">
        <f t="shared" si="101"/>
        <v>0</v>
      </c>
      <c r="J160" s="104">
        <f t="shared" ref="J160:K160" si="102">SUM(J144:J159)</f>
        <v>2280</v>
      </c>
      <c r="K160" s="104">
        <f t="shared" si="102"/>
        <v>420</v>
      </c>
      <c r="L160" s="104">
        <f t="shared" ref="L160:M160" si="103">SUM(L144:L159)</f>
        <v>2700</v>
      </c>
      <c r="M160" s="104">
        <f t="shared" si="103"/>
        <v>350</v>
      </c>
      <c r="N160" s="104">
        <f t="shared" ref="N160" si="104">SUM(N144:N159)</f>
        <v>3050</v>
      </c>
    </row>
    <row r="161" spans="1:14" x14ac:dyDescent="0.25">
      <c r="A161" s="17">
        <v>11</v>
      </c>
      <c r="B161" s="17">
        <v>1</v>
      </c>
      <c r="D161" s="1">
        <v>611</v>
      </c>
      <c r="E161" s="10"/>
      <c r="G161" s="1" t="s">
        <v>85</v>
      </c>
      <c r="H161" s="1">
        <v>240</v>
      </c>
      <c r="I161" s="1">
        <v>0</v>
      </c>
      <c r="J161" s="1">
        <f t="shared" ref="J161:J168" si="105">H161+I161</f>
        <v>240</v>
      </c>
      <c r="K161" s="1">
        <v>0</v>
      </c>
      <c r="L161" s="1">
        <f t="shared" ref="L161:L168" si="106">J161+K161</f>
        <v>240</v>
      </c>
      <c r="M161" s="1">
        <v>100</v>
      </c>
      <c r="N161" s="1">
        <f t="shared" ref="N161:N168" si="107">L161+M161</f>
        <v>340</v>
      </c>
    </row>
    <row r="162" spans="1:14" x14ac:dyDescent="0.25">
      <c r="A162" s="17">
        <v>11</v>
      </c>
      <c r="B162" s="17">
        <v>1</v>
      </c>
      <c r="D162" s="1">
        <v>623</v>
      </c>
      <c r="E162" s="10"/>
      <c r="G162" s="1" t="s">
        <v>86</v>
      </c>
      <c r="H162" s="1">
        <v>50</v>
      </c>
      <c r="I162" s="1">
        <v>0</v>
      </c>
      <c r="J162" s="1">
        <f t="shared" si="105"/>
        <v>50</v>
      </c>
      <c r="K162" s="1">
        <v>0</v>
      </c>
      <c r="L162" s="1">
        <f t="shared" si="106"/>
        <v>50</v>
      </c>
      <c r="M162" s="1">
        <v>0</v>
      </c>
      <c r="N162" s="1">
        <f t="shared" si="107"/>
        <v>50</v>
      </c>
    </row>
    <row r="163" spans="1:14" x14ac:dyDescent="0.25">
      <c r="A163" s="17">
        <v>11</v>
      </c>
      <c r="B163" s="17">
        <v>1</v>
      </c>
      <c r="D163" s="1">
        <v>625</v>
      </c>
      <c r="E163" s="10" t="s">
        <v>205</v>
      </c>
      <c r="G163" s="1" t="s">
        <v>87</v>
      </c>
      <c r="H163" s="1">
        <v>10</v>
      </c>
      <c r="I163" s="1">
        <v>0</v>
      </c>
      <c r="J163" s="1">
        <f t="shared" si="105"/>
        <v>10</v>
      </c>
      <c r="K163" s="1">
        <v>0</v>
      </c>
      <c r="L163" s="1">
        <f t="shared" si="106"/>
        <v>10</v>
      </c>
      <c r="M163" s="1">
        <v>0</v>
      </c>
      <c r="N163" s="1">
        <f t="shared" si="107"/>
        <v>10</v>
      </c>
    </row>
    <row r="164" spans="1:14" x14ac:dyDescent="0.25">
      <c r="A164" s="17">
        <v>11</v>
      </c>
      <c r="B164" s="17">
        <v>1</v>
      </c>
      <c r="D164" s="1">
        <v>625</v>
      </c>
      <c r="E164" s="10" t="s">
        <v>206</v>
      </c>
      <c r="G164" s="1" t="s">
        <v>88</v>
      </c>
      <c r="H164" s="1">
        <v>50</v>
      </c>
      <c r="I164" s="1">
        <v>0</v>
      </c>
      <c r="J164" s="1">
        <f t="shared" si="105"/>
        <v>50</v>
      </c>
      <c r="K164" s="1">
        <v>0</v>
      </c>
      <c r="L164" s="1">
        <f t="shared" si="106"/>
        <v>50</v>
      </c>
      <c r="M164" s="1">
        <v>0</v>
      </c>
      <c r="N164" s="1">
        <f t="shared" si="107"/>
        <v>50</v>
      </c>
    </row>
    <row r="165" spans="1:14" x14ac:dyDescent="0.25">
      <c r="A165" s="17">
        <v>11</v>
      </c>
      <c r="B165" s="17">
        <v>1</v>
      </c>
      <c r="D165" s="1">
        <v>625</v>
      </c>
      <c r="E165" s="10" t="s">
        <v>207</v>
      </c>
      <c r="G165" s="1" t="s">
        <v>89</v>
      </c>
      <c r="H165" s="1">
        <v>10</v>
      </c>
      <c r="I165" s="1">
        <v>0</v>
      </c>
      <c r="J165" s="1">
        <f t="shared" si="105"/>
        <v>10</v>
      </c>
      <c r="K165" s="1">
        <v>0</v>
      </c>
      <c r="L165" s="1">
        <f t="shared" si="106"/>
        <v>10</v>
      </c>
      <c r="M165" s="1">
        <v>0</v>
      </c>
      <c r="N165" s="1">
        <f t="shared" si="107"/>
        <v>10</v>
      </c>
    </row>
    <row r="166" spans="1:14" x14ac:dyDescent="0.25">
      <c r="A166" s="17">
        <v>11</v>
      </c>
      <c r="B166" s="17">
        <v>1</v>
      </c>
      <c r="D166" s="1">
        <v>625</v>
      </c>
      <c r="E166" s="10" t="s">
        <v>208</v>
      </c>
      <c r="G166" s="1" t="s">
        <v>90</v>
      </c>
      <c r="H166" s="1">
        <v>10</v>
      </c>
      <c r="I166" s="1">
        <v>0</v>
      </c>
      <c r="J166" s="1">
        <f t="shared" si="105"/>
        <v>10</v>
      </c>
      <c r="K166" s="1">
        <v>0</v>
      </c>
      <c r="L166" s="1">
        <f t="shared" si="106"/>
        <v>10</v>
      </c>
      <c r="M166" s="1">
        <v>0</v>
      </c>
      <c r="N166" s="1">
        <f t="shared" si="107"/>
        <v>10</v>
      </c>
    </row>
    <row r="167" spans="1:14" x14ac:dyDescent="0.25">
      <c r="A167" s="17">
        <v>11</v>
      </c>
      <c r="B167" s="17">
        <v>1</v>
      </c>
      <c r="D167" s="1">
        <v>625</v>
      </c>
      <c r="E167" s="10" t="s">
        <v>209</v>
      </c>
      <c r="G167" s="1" t="s">
        <v>447</v>
      </c>
      <c r="H167" s="1">
        <v>10</v>
      </c>
      <c r="I167" s="1">
        <v>0</v>
      </c>
      <c r="J167" s="1">
        <f t="shared" si="105"/>
        <v>10</v>
      </c>
      <c r="K167" s="1">
        <v>0</v>
      </c>
      <c r="L167" s="1">
        <f t="shared" si="106"/>
        <v>10</v>
      </c>
      <c r="M167" s="1">
        <v>0</v>
      </c>
      <c r="N167" s="1">
        <f t="shared" si="107"/>
        <v>10</v>
      </c>
    </row>
    <row r="168" spans="1:14" x14ac:dyDescent="0.25">
      <c r="A168" s="17">
        <v>11</v>
      </c>
      <c r="B168" s="17">
        <v>1</v>
      </c>
      <c r="D168" s="1">
        <v>625</v>
      </c>
      <c r="E168" s="10" t="s">
        <v>215</v>
      </c>
      <c r="G168" s="1" t="s">
        <v>91</v>
      </c>
      <c r="H168" s="1">
        <v>10</v>
      </c>
      <c r="I168" s="1">
        <v>0</v>
      </c>
      <c r="J168" s="1">
        <f t="shared" si="105"/>
        <v>10</v>
      </c>
      <c r="K168" s="1">
        <v>0</v>
      </c>
      <c r="L168" s="1">
        <f t="shared" si="106"/>
        <v>10</v>
      </c>
      <c r="M168" s="1">
        <v>0</v>
      </c>
      <c r="N168" s="1">
        <f t="shared" si="107"/>
        <v>10</v>
      </c>
    </row>
    <row r="169" spans="1:14" x14ac:dyDescent="0.25">
      <c r="A169" s="17">
        <v>11</v>
      </c>
      <c r="B169" s="17">
        <v>1</v>
      </c>
      <c r="D169" s="1"/>
      <c r="E169" s="10"/>
      <c r="G169" s="3" t="s">
        <v>115</v>
      </c>
      <c r="H169" s="104">
        <f t="shared" ref="H169:I169" si="108">SUM(H161:H168)</f>
        <v>390</v>
      </c>
      <c r="I169" s="104">
        <f t="shared" si="108"/>
        <v>0</v>
      </c>
      <c r="J169" s="104">
        <f t="shared" ref="J169:K169" si="109">SUM(J161:J168)</f>
        <v>390</v>
      </c>
      <c r="K169" s="104">
        <f t="shared" si="109"/>
        <v>0</v>
      </c>
      <c r="L169" s="104">
        <f t="shared" ref="L169:M169" si="110">SUM(L161:L168)</f>
        <v>390</v>
      </c>
      <c r="M169" s="104">
        <f t="shared" si="110"/>
        <v>100</v>
      </c>
      <c r="N169" s="104">
        <f t="shared" ref="N169" si="111">SUM(N161:N168)</f>
        <v>490</v>
      </c>
    </row>
    <row r="170" spans="1:14" x14ac:dyDescent="0.25">
      <c r="A170" s="17">
        <v>11</v>
      </c>
      <c r="B170" s="17">
        <v>1</v>
      </c>
      <c r="D170" s="1">
        <v>611</v>
      </c>
      <c r="E170" s="10"/>
      <c r="G170" s="1" t="s">
        <v>93</v>
      </c>
      <c r="H170" s="115">
        <v>0</v>
      </c>
      <c r="I170" s="115">
        <v>0</v>
      </c>
      <c r="J170" s="1">
        <f>H170+I170</f>
        <v>0</v>
      </c>
      <c r="K170" s="115">
        <v>0</v>
      </c>
      <c r="L170" s="1">
        <f>J170+K170</f>
        <v>0</v>
      </c>
      <c r="M170" s="115">
        <v>0</v>
      </c>
      <c r="N170" s="1">
        <f>L170+M170</f>
        <v>0</v>
      </c>
    </row>
    <row r="171" spans="1:14" x14ac:dyDescent="0.25">
      <c r="A171" s="17">
        <v>11</v>
      </c>
      <c r="B171" s="17">
        <v>1</v>
      </c>
      <c r="D171" s="1"/>
      <c r="E171" s="10"/>
      <c r="G171" s="3" t="s">
        <v>114</v>
      </c>
      <c r="H171" s="104">
        <f t="shared" ref="H171:I171" si="112">SUM(H170)</f>
        <v>0</v>
      </c>
      <c r="I171" s="104">
        <f t="shared" si="112"/>
        <v>0</v>
      </c>
      <c r="J171" s="104">
        <f t="shared" ref="J171:K171" si="113">SUM(J170)</f>
        <v>0</v>
      </c>
      <c r="K171" s="104">
        <f t="shared" si="113"/>
        <v>0</v>
      </c>
      <c r="L171" s="104">
        <f t="shared" ref="L171:M171" si="114">SUM(L170)</f>
        <v>0</v>
      </c>
      <c r="M171" s="104">
        <f t="shared" si="114"/>
        <v>0</v>
      </c>
      <c r="N171" s="104">
        <f t="shared" ref="N171" si="115">SUM(N170)</f>
        <v>0</v>
      </c>
    </row>
    <row r="172" spans="1:14" x14ac:dyDescent="0.25">
      <c r="A172" s="17">
        <v>11</v>
      </c>
      <c r="B172" s="17">
        <v>2</v>
      </c>
      <c r="D172" s="1">
        <v>637</v>
      </c>
      <c r="E172" s="10" t="s">
        <v>218</v>
      </c>
      <c r="G172" s="13" t="s">
        <v>223</v>
      </c>
      <c r="H172" s="115">
        <v>8900</v>
      </c>
      <c r="I172" s="1">
        <v>0</v>
      </c>
      <c r="J172" s="1">
        <f>H172+I172</f>
        <v>8900</v>
      </c>
      <c r="K172" s="1">
        <v>0</v>
      </c>
      <c r="L172" s="1">
        <f>J172+K172</f>
        <v>8900</v>
      </c>
      <c r="M172" s="1">
        <v>-900</v>
      </c>
      <c r="N172" s="1">
        <f>L172+M172</f>
        <v>8000</v>
      </c>
    </row>
    <row r="173" spans="1:14" x14ac:dyDescent="0.25">
      <c r="A173" s="17">
        <v>11</v>
      </c>
      <c r="B173" s="17">
        <v>2</v>
      </c>
      <c r="D173" s="1"/>
      <c r="E173" s="10"/>
      <c r="G173" s="3" t="s">
        <v>224</v>
      </c>
      <c r="H173" s="104">
        <f t="shared" ref="H173:I173" si="116">SUM(H172)</f>
        <v>8900</v>
      </c>
      <c r="I173" s="104">
        <f t="shared" si="116"/>
        <v>0</v>
      </c>
      <c r="J173" s="104">
        <f t="shared" ref="J173:K173" si="117">SUM(J172)</f>
        <v>8900</v>
      </c>
      <c r="K173" s="104">
        <f t="shared" si="117"/>
        <v>0</v>
      </c>
      <c r="L173" s="104">
        <f t="shared" ref="L173:M173" si="118">SUM(L172)</f>
        <v>8900</v>
      </c>
      <c r="M173" s="104">
        <f t="shared" si="118"/>
        <v>-900</v>
      </c>
      <c r="N173" s="104">
        <f t="shared" ref="N173" si="119">SUM(N172)</f>
        <v>8000</v>
      </c>
    </row>
    <row r="174" spans="1:14" x14ac:dyDescent="0.25">
      <c r="A174" s="17">
        <v>11</v>
      </c>
      <c r="B174" s="17">
        <v>3</v>
      </c>
      <c r="D174" s="1">
        <v>637</v>
      </c>
      <c r="E174" s="10" t="s">
        <v>215</v>
      </c>
      <c r="G174" s="1" t="s">
        <v>94</v>
      </c>
      <c r="H174" s="1">
        <v>300</v>
      </c>
      <c r="I174" s="1">
        <v>0</v>
      </c>
      <c r="J174" s="1">
        <f t="shared" ref="J174:J176" si="120">H174+I174</f>
        <v>300</v>
      </c>
      <c r="K174" s="1">
        <v>0</v>
      </c>
      <c r="L174" s="1">
        <f t="shared" ref="L174:L176" si="121">J174+K174</f>
        <v>300</v>
      </c>
      <c r="M174" s="1">
        <v>-200</v>
      </c>
      <c r="N174" s="1">
        <f t="shared" ref="N174:N176" si="122">L174+M174</f>
        <v>100</v>
      </c>
    </row>
    <row r="175" spans="1:14" x14ac:dyDescent="0.25">
      <c r="A175" s="17">
        <v>11</v>
      </c>
      <c r="B175" s="17">
        <v>3</v>
      </c>
      <c r="D175" s="1">
        <v>642</v>
      </c>
      <c r="E175" s="10" t="s">
        <v>220</v>
      </c>
      <c r="G175" s="1" t="s">
        <v>95</v>
      </c>
      <c r="H175" s="1">
        <v>100</v>
      </c>
      <c r="I175" s="1">
        <v>0</v>
      </c>
      <c r="J175" s="1">
        <f t="shared" si="120"/>
        <v>100</v>
      </c>
      <c r="K175" s="1">
        <v>0</v>
      </c>
      <c r="L175" s="1">
        <f t="shared" si="121"/>
        <v>100</v>
      </c>
      <c r="M175" s="1">
        <v>0</v>
      </c>
      <c r="N175" s="1">
        <f t="shared" si="122"/>
        <v>100</v>
      </c>
    </row>
    <row r="176" spans="1:14" x14ac:dyDescent="0.25">
      <c r="A176" s="17">
        <v>11</v>
      </c>
      <c r="B176" s="17">
        <v>3</v>
      </c>
      <c r="D176" s="1">
        <v>642</v>
      </c>
      <c r="E176" s="10" t="s">
        <v>220</v>
      </c>
      <c r="G176" s="1" t="s">
        <v>96</v>
      </c>
      <c r="H176" s="1">
        <v>100</v>
      </c>
      <c r="I176" s="1">
        <v>0</v>
      </c>
      <c r="J176" s="1">
        <f t="shared" si="120"/>
        <v>100</v>
      </c>
      <c r="K176" s="1">
        <v>0</v>
      </c>
      <c r="L176" s="1">
        <f t="shared" si="121"/>
        <v>100</v>
      </c>
      <c r="M176" s="1">
        <v>0</v>
      </c>
      <c r="N176" s="1">
        <f t="shared" si="122"/>
        <v>100</v>
      </c>
    </row>
    <row r="177" spans="1:14" x14ac:dyDescent="0.25">
      <c r="A177" s="17">
        <v>11</v>
      </c>
      <c r="B177" s="17">
        <v>3</v>
      </c>
      <c r="D177" s="1"/>
      <c r="E177" s="10"/>
      <c r="G177" s="3" t="s">
        <v>113</v>
      </c>
      <c r="H177" s="104">
        <f t="shared" ref="H177:I177" si="123">SUM(H174:H176)</f>
        <v>500</v>
      </c>
      <c r="I177" s="104">
        <f t="shared" si="123"/>
        <v>0</v>
      </c>
      <c r="J177" s="104">
        <f t="shared" ref="J177:K177" si="124">SUM(J174:J176)</f>
        <v>500</v>
      </c>
      <c r="K177" s="104">
        <f t="shared" si="124"/>
        <v>0</v>
      </c>
      <c r="L177" s="104">
        <f t="shared" ref="L177:M177" si="125">SUM(L174:L176)</f>
        <v>500</v>
      </c>
      <c r="M177" s="104">
        <f t="shared" si="125"/>
        <v>-200</v>
      </c>
      <c r="N177" s="104">
        <f t="shared" ref="N177" si="126">SUM(N174:N176)</f>
        <v>300</v>
      </c>
    </row>
    <row r="178" spans="1:14" x14ac:dyDescent="0.25">
      <c r="A178" s="17">
        <v>2</v>
      </c>
      <c r="B178" s="17">
        <v>1</v>
      </c>
      <c r="D178" s="1">
        <v>611</v>
      </c>
      <c r="E178" s="10"/>
      <c r="G178" s="1" t="s">
        <v>97</v>
      </c>
      <c r="H178" s="1">
        <v>2200</v>
      </c>
      <c r="I178" s="1">
        <v>0</v>
      </c>
      <c r="J178" s="1">
        <f t="shared" ref="J178:J192" si="127">H178+I178</f>
        <v>2200</v>
      </c>
      <c r="K178" s="1">
        <v>0</v>
      </c>
      <c r="L178" s="1">
        <f t="shared" ref="L178:L192" si="128">J178+K178</f>
        <v>2200</v>
      </c>
      <c r="M178" s="1">
        <v>0</v>
      </c>
      <c r="N178" s="1">
        <f t="shared" ref="N178:N192" si="129">L178+M178</f>
        <v>2200</v>
      </c>
    </row>
    <row r="179" spans="1:14" x14ac:dyDescent="0.25">
      <c r="A179" s="17">
        <v>2</v>
      </c>
      <c r="B179" s="17">
        <v>1</v>
      </c>
      <c r="D179" s="1">
        <v>623</v>
      </c>
      <c r="E179" s="10"/>
      <c r="G179" s="1" t="s">
        <v>98</v>
      </c>
      <c r="H179" s="1">
        <v>150</v>
      </c>
      <c r="I179" s="1">
        <v>0</v>
      </c>
      <c r="J179" s="1">
        <f t="shared" si="127"/>
        <v>150</v>
      </c>
      <c r="K179" s="1">
        <v>0</v>
      </c>
      <c r="L179" s="1">
        <f t="shared" si="128"/>
        <v>150</v>
      </c>
      <c r="M179" s="1">
        <v>0</v>
      </c>
      <c r="N179" s="1">
        <f t="shared" si="129"/>
        <v>150</v>
      </c>
    </row>
    <row r="180" spans="1:14" x14ac:dyDescent="0.25">
      <c r="A180" s="17">
        <v>2</v>
      </c>
      <c r="B180" s="17">
        <v>1</v>
      </c>
      <c r="D180" s="1">
        <v>625</v>
      </c>
      <c r="E180" s="10" t="s">
        <v>205</v>
      </c>
      <c r="G180" s="1" t="s">
        <v>99</v>
      </c>
      <c r="H180" s="1">
        <v>20</v>
      </c>
      <c r="I180" s="1">
        <v>0</v>
      </c>
      <c r="J180" s="1">
        <f t="shared" si="127"/>
        <v>20</v>
      </c>
      <c r="K180" s="1">
        <v>0</v>
      </c>
      <c r="L180" s="1">
        <f t="shared" si="128"/>
        <v>20</v>
      </c>
      <c r="M180" s="1">
        <v>0</v>
      </c>
      <c r="N180" s="1">
        <f t="shared" si="129"/>
        <v>20</v>
      </c>
    </row>
    <row r="181" spans="1:14" x14ac:dyDescent="0.25">
      <c r="A181" s="17">
        <v>2</v>
      </c>
      <c r="B181" s="17">
        <v>1</v>
      </c>
      <c r="D181" s="1">
        <v>625</v>
      </c>
      <c r="E181" s="10" t="s">
        <v>206</v>
      </c>
      <c r="G181" s="1" t="s">
        <v>100</v>
      </c>
      <c r="H181" s="1">
        <v>220</v>
      </c>
      <c r="I181" s="1">
        <v>0</v>
      </c>
      <c r="J181" s="1">
        <f t="shared" si="127"/>
        <v>220</v>
      </c>
      <c r="K181" s="1">
        <v>0</v>
      </c>
      <c r="L181" s="1">
        <f t="shared" si="128"/>
        <v>220</v>
      </c>
      <c r="M181" s="1">
        <v>0</v>
      </c>
      <c r="N181" s="1">
        <f t="shared" si="129"/>
        <v>220</v>
      </c>
    </row>
    <row r="182" spans="1:14" x14ac:dyDescent="0.25">
      <c r="A182" s="17">
        <v>2</v>
      </c>
      <c r="B182" s="17">
        <v>1</v>
      </c>
      <c r="D182" s="1">
        <v>625</v>
      </c>
      <c r="E182" s="10" t="s">
        <v>207</v>
      </c>
      <c r="G182" s="1" t="s">
        <v>101</v>
      </c>
      <c r="H182" s="1">
        <v>10</v>
      </c>
      <c r="I182" s="1">
        <v>0</v>
      </c>
      <c r="J182" s="1">
        <f t="shared" si="127"/>
        <v>10</v>
      </c>
      <c r="K182" s="1">
        <v>0</v>
      </c>
      <c r="L182" s="1">
        <f t="shared" si="128"/>
        <v>10</v>
      </c>
      <c r="M182" s="1">
        <v>0</v>
      </c>
      <c r="N182" s="1">
        <f t="shared" si="129"/>
        <v>10</v>
      </c>
    </row>
    <row r="183" spans="1:14" x14ac:dyDescent="0.25">
      <c r="A183" s="17">
        <v>2</v>
      </c>
      <c r="B183" s="17">
        <v>1</v>
      </c>
      <c r="D183" s="1">
        <v>625</v>
      </c>
      <c r="E183" s="10" t="s">
        <v>208</v>
      </c>
      <c r="G183" s="1" t="s">
        <v>102</v>
      </c>
      <c r="H183" s="1">
        <v>45</v>
      </c>
      <c r="I183" s="1">
        <v>0</v>
      </c>
      <c r="J183" s="1">
        <f t="shared" si="127"/>
        <v>45</v>
      </c>
      <c r="K183" s="1">
        <v>0</v>
      </c>
      <c r="L183" s="1">
        <f t="shared" si="128"/>
        <v>45</v>
      </c>
      <c r="M183" s="1">
        <v>0</v>
      </c>
      <c r="N183" s="1">
        <f t="shared" si="129"/>
        <v>45</v>
      </c>
    </row>
    <row r="184" spans="1:14" x14ac:dyDescent="0.25">
      <c r="A184" s="17">
        <v>2</v>
      </c>
      <c r="B184" s="17">
        <v>1</v>
      </c>
      <c r="D184" s="1">
        <v>625</v>
      </c>
      <c r="E184" s="10" t="s">
        <v>209</v>
      </c>
      <c r="G184" s="1" t="s">
        <v>103</v>
      </c>
      <c r="H184" s="1">
        <v>15</v>
      </c>
      <c r="I184" s="1">
        <v>0</v>
      </c>
      <c r="J184" s="1">
        <f t="shared" si="127"/>
        <v>15</v>
      </c>
      <c r="K184" s="1">
        <v>0</v>
      </c>
      <c r="L184" s="1">
        <f t="shared" si="128"/>
        <v>15</v>
      </c>
      <c r="M184" s="1">
        <v>0</v>
      </c>
      <c r="N184" s="1">
        <f t="shared" si="129"/>
        <v>15</v>
      </c>
    </row>
    <row r="185" spans="1:14" x14ac:dyDescent="0.25">
      <c r="A185" s="17">
        <v>2</v>
      </c>
      <c r="B185" s="17">
        <v>1</v>
      </c>
      <c r="D185" s="1">
        <v>625</v>
      </c>
      <c r="E185" s="10" t="s">
        <v>210</v>
      </c>
      <c r="G185" s="1" t="s">
        <v>104</v>
      </c>
      <c r="H185" s="1">
        <v>90</v>
      </c>
      <c r="I185" s="1">
        <v>0</v>
      </c>
      <c r="J185" s="1">
        <f t="shared" si="127"/>
        <v>90</v>
      </c>
      <c r="K185" s="1">
        <v>0</v>
      </c>
      <c r="L185" s="1">
        <f t="shared" si="128"/>
        <v>90</v>
      </c>
      <c r="M185" s="1">
        <v>0</v>
      </c>
      <c r="N185" s="1">
        <f t="shared" si="129"/>
        <v>90</v>
      </c>
    </row>
    <row r="186" spans="1:14" x14ac:dyDescent="0.25">
      <c r="A186" s="17">
        <v>2</v>
      </c>
      <c r="B186" s="17">
        <v>1</v>
      </c>
      <c r="D186" s="1">
        <v>633</v>
      </c>
      <c r="E186" s="10" t="s">
        <v>215</v>
      </c>
      <c r="G186" s="1" t="s">
        <v>105</v>
      </c>
      <c r="H186" s="1">
        <v>0</v>
      </c>
      <c r="I186" s="1">
        <v>0</v>
      </c>
      <c r="J186" s="1">
        <f t="shared" si="127"/>
        <v>0</v>
      </c>
      <c r="K186" s="1">
        <v>0</v>
      </c>
      <c r="L186" s="1">
        <f t="shared" si="128"/>
        <v>0</v>
      </c>
      <c r="M186" s="1">
        <v>0</v>
      </c>
      <c r="N186" s="1">
        <f t="shared" si="129"/>
        <v>0</v>
      </c>
    </row>
    <row r="187" spans="1:14" x14ac:dyDescent="0.25">
      <c r="A187" s="17">
        <v>2</v>
      </c>
      <c r="B187" s="17">
        <v>1</v>
      </c>
      <c r="D187" s="1">
        <v>633</v>
      </c>
      <c r="E187" s="10" t="s">
        <v>215</v>
      </c>
      <c r="G187" s="1" t="s">
        <v>106</v>
      </c>
      <c r="H187" s="1">
        <v>200</v>
      </c>
      <c r="I187" s="1">
        <v>0</v>
      </c>
      <c r="J187" s="1">
        <f t="shared" si="127"/>
        <v>200</v>
      </c>
      <c r="K187" s="1">
        <v>350</v>
      </c>
      <c r="L187" s="1">
        <f t="shared" si="128"/>
        <v>550</v>
      </c>
      <c r="M187" s="1">
        <v>0</v>
      </c>
      <c r="N187" s="1">
        <f t="shared" si="129"/>
        <v>550</v>
      </c>
    </row>
    <row r="188" spans="1:14" x14ac:dyDescent="0.25">
      <c r="A188" s="17">
        <v>2</v>
      </c>
      <c r="B188" s="17">
        <v>1</v>
      </c>
      <c r="D188" s="1">
        <v>641</v>
      </c>
      <c r="E188" s="10" t="s">
        <v>205</v>
      </c>
      <c r="G188" s="1" t="s">
        <v>107</v>
      </c>
      <c r="H188" s="1">
        <v>0</v>
      </c>
      <c r="I188" s="1">
        <v>0</v>
      </c>
      <c r="J188" s="1">
        <f t="shared" si="127"/>
        <v>0</v>
      </c>
      <c r="K188" s="1">
        <v>0</v>
      </c>
      <c r="L188" s="1">
        <f t="shared" si="128"/>
        <v>0</v>
      </c>
      <c r="M188" s="1">
        <v>0</v>
      </c>
      <c r="N188" s="1">
        <f t="shared" si="129"/>
        <v>0</v>
      </c>
    </row>
    <row r="189" spans="1:14" x14ac:dyDescent="0.25">
      <c r="A189" s="17">
        <v>2</v>
      </c>
      <c r="B189" s="17">
        <v>1</v>
      </c>
      <c r="D189" s="1">
        <v>641</v>
      </c>
      <c r="E189" s="10" t="s">
        <v>211</v>
      </c>
      <c r="G189" s="1" t="s">
        <v>110</v>
      </c>
      <c r="H189" s="1">
        <v>0</v>
      </c>
      <c r="I189" s="1">
        <v>0</v>
      </c>
      <c r="J189" s="1">
        <f t="shared" si="127"/>
        <v>0</v>
      </c>
      <c r="K189" s="1">
        <v>0</v>
      </c>
      <c r="L189" s="1">
        <f t="shared" si="128"/>
        <v>0</v>
      </c>
      <c r="M189" s="1">
        <v>0</v>
      </c>
      <c r="N189" s="1">
        <f t="shared" si="129"/>
        <v>0</v>
      </c>
    </row>
    <row r="190" spans="1:14" x14ac:dyDescent="0.25">
      <c r="A190" s="17">
        <v>2</v>
      </c>
      <c r="B190" s="17">
        <v>1</v>
      </c>
      <c r="D190" s="1">
        <v>642</v>
      </c>
      <c r="E190" s="10" t="s">
        <v>206</v>
      </c>
      <c r="G190" s="1" t="s">
        <v>108</v>
      </c>
      <c r="H190" s="1">
        <v>1800</v>
      </c>
      <c r="I190" s="1">
        <v>0</v>
      </c>
      <c r="J190" s="1">
        <f t="shared" si="127"/>
        <v>1800</v>
      </c>
      <c r="K190" s="1">
        <v>550</v>
      </c>
      <c r="L190" s="1">
        <f t="shared" si="128"/>
        <v>2350</v>
      </c>
      <c r="M190" s="1">
        <v>0</v>
      </c>
      <c r="N190" s="1">
        <f t="shared" si="129"/>
        <v>2350</v>
      </c>
    </row>
    <row r="191" spans="1:14" x14ac:dyDescent="0.25">
      <c r="A191" s="17">
        <v>2</v>
      </c>
      <c r="B191" s="17">
        <v>1</v>
      </c>
      <c r="D191" s="1">
        <v>642</v>
      </c>
      <c r="E191" s="10" t="s">
        <v>206</v>
      </c>
      <c r="G191" s="1" t="s">
        <v>109</v>
      </c>
      <c r="H191" s="1">
        <v>200</v>
      </c>
      <c r="I191" s="1">
        <v>0</v>
      </c>
      <c r="J191" s="1">
        <f t="shared" si="127"/>
        <v>200</v>
      </c>
      <c r="K191" s="1">
        <v>0</v>
      </c>
      <c r="L191" s="1">
        <f t="shared" si="128"/>
        <v>200</v>
      </c>
      <c r="M191" s="1">
        <v>0</v>
      </c>
      <c r="N191" s="1">
        <f t="shared" si="129"/>
        <v>200</v>
      </c>
    </row>
    <row r="192" spans="1:14" x14ac:dyDescent="0.25">
      <c r="A192" s="17">
        <v>2</v>
      </c>
      <c r="B192" s="17">
        <v>1</v>
      </c>
      <c r="D192" s="1">
        <v>641</v>
      </c>
      <c r="E192" s="10" t="s">
        <v>205</v>
      </c>
      <c r="G192" s="1" t="s">
        <v>111</v>
      </c>
      <c r="H192" s="1">
        <v>6600</v>
      </c>
      <c r="I192" s="1">
        <v>0</v>
      </c>
      <c r="J192" s="1">
        <f t="shared" si="127"/>
        <v>6600</v>
      </c>
      <c r="K192" s="1">
        <v>0</v>
      </c>
      <c r="L192" s="1">
        <f t="shared" si="128"/>
        <v>6600</v>
      </c>
      <c r="M192" s="1">
        <v>-1000</v>
      </c>
      <c r="N192" s="1">
        <f t="shared" si="129"/>
        <v>5600</v>
      </c>
    </row>
    <row r="193" spans="1:14" x14ac:dyDescent="0.25">
      <c r="A193" s="17">
        <v>2</v>
      </c>
      <c r="B193" s="17">
        <v>1</v>
      </c>
      <c r="D193" s="1"/>
      <c r="E193" s="10"/>
      <c r="G193" s="3" t="s">
        <v>112</v>
      </c>
      <c r="H193" s="104">
        <f t="shared" ref="H193:I193" si="130">SUM(H178:H192)</f>
        <v>11550</v>
      </c>
      <c r="I193" s="104">
        <f t="shared" si="130"/>
        <v>0</v>
      </c>
      <c r="J193" s="104">
        <f t="shared" ref="J193:K193" si="131">SUM(J178:J192)</f>
        <v>11550</v>
      </c>
      <c r="K193" s="104">
        <f t="shared" si="131"/>
        <v>900</v>
      </c>
      <c r="L193" s="104">
        <f t="shared" ref="L193:M193" si="132">SUM(L178:L192)</f>
        <v>12450</v>
      </c>
      <c r="M193" s="104">
        <f t="shared" si="132"/>
        <v>-1000</v>
      </c>
      <c r="N193" s="104">
        <f t="shared" ref="N193" si="133">SUM(N178:N192)</f>
        <v>11450</v>
      </c>
    </row>
    <row r="194" spans="1:14" x14ac:dyDescent="0.25">
      <c r="A194" s="17">
        <v>2</v>
      </c>
      <c r="B194" s="17">
        <v>2</v>
      </c>
      <c r="D194" s="1">
        <v>633</v>
      </c>
      <c r="E194" s="10" t="s">
        <v>215</v>
      </c>
      <c r="G194" s="1" t="s">
        <v>116</v>
      </c>
      <c r="H194" s="115">
        <v>0</v>
      </c>
      <c r="I194" s="1">
        <v>0</v>
      </c>
      <c r="J194" s="1">
        <f t="shared" ref="J194:J195" si="134">H194+I194</f>
        <v>0</v>
      </c>
      <c r="K194" s="1">
        <v>0</v>
      </c>
      <c r="L194" s="1">
        <f t="shared" ref="L194:L195" si="135">J194+K194</f>
        <v>0</v>
      </c>
      <c r="M194" s="1">
        <v>0</v>
      </c>
      <c r="N194" s="1">
        <f t="shared" ref="N194:N195" si="136">L194+M194</f>
        <v>0</v>
      </c>
    </row>
    <row r="195" spans="1:14" x14ac:dyDescent="0.25">
      <c r="A195" s="17">
        <v>2</v>
      </c>
      <c r="B195" s="17">
        <v>2</v>
      </c>
      <c r="D195" s="1">
        <v>635</v>
      </c>
      <c r="E195" s="10" t="s">
        <v>208</v>
      </c>
      <c r="G195" s="1" t="s">
        <v>117</v>
      </c>
      <c r="H195" s="115">
        <v>200</v>
      </c>
      <c r="I195" s="1">
        <v>0</v>
      </c>
      <c r="J195" s="1">
        <f t="shared" si="134"/>
        <v>200</v>
      </c>
      <c r="K195" s="1">
        <v>60</v>
      </c>
      <c r="L195" s="1">
        <f t="shared" si="135"/>
        <v>260</v>
      </c>
      <c r="M195" s="1">
        <v>0</v>
      </c>
      <c r="N195" s="1">
        <f t="shared" si="136"/>
        <v>260</v>
      </c>
    </row>
    <row r="196" spans="1:14" x14ac:dyDescent="0.25">
      <c r="A196" s="17">
        <v>2</v>
      </c>
      <c r="B196" s="17">
        <v>2</v>
      </c>
      <c r="D196" s="1"/>
      <c r="E196" s="10"/>
      <c r="G196" s="3" t="s">
        <v>118</v>
      </c>
      <c r="H196" s="104">
        <f t="shared" ref="H196:I196" si="137">SUM(H194:H195)</f>
        <v>200</v>
      </c>
      <c r="I196" s="104">
        <f t="shared" si="137"/>
        <v>0</v>
      </c>
      <c r="J196" s="104">
        <f t="shared" ref="J196:K196" si="138">SUM(J194:J195)</f>
        <v>200</v>
      </c>
      <c r="K196" s="104">
        <f t="shared" si="138"/>
        <v>60</v>
      </c>
      <c r="L196" s="104">
        <f t="shared" ref="L196:M196" si="139">SUM(L194:L195)</f>
        <v>260</v>
      </c>
      <c r="M196" s="104">
        <f t="shared" si="139"/>
        <v>0</v>
      </c>
      <c r="N196" s="104">
        <f t="shared" ref="N196" si="140">SUM(N194:N195)</f>
        <v>260</v>
      </c>
    </row>
    <row r="197" spans="1:14" x14ac:dyDescent="0.25">
      <c r="A197" s="17">
        <v>2</v>
      </c>
      <c r="B197" s="17">
        <v>2</v>
      </c>
      <c r="D197" s="1">
        <v>633</v>
      </c>
      <c r="E197" s="10" t="s">
        <v>211</v>
      </c>
      <c r="G197" s="1" t="s">
        <v>119</v>
      </c>
      <c r="H197" s="115">
        <v>1000</v>
      </c>
      <c r="I197" s="1">
        <v>0</v>
      </c>
      <c r="J197" s="1">
        <f>H197+I197</f>
        <v>1000</v>
      </c>
      <c r="K197" s="1">
        <v>0</v>
      </c>
      <c r="L197" s="1">
        <f>J197+K197</f>
        <v>1000</v>
      </c>
      <c r="M197" s="1">
        <v>0</v>
      </c>
      <c r="N197" s="1">
        <f>L197+M197</f>
        <v>1000</v>
      </c>
    </row>
    <row r="198" spans="1:14" x14ac:dyDescent="0.25">
      <c r="A198" s="17">
        <v>2</v>
      </c>
      <c r="B198" s="17">
        <v>2</v>
      </c>
      <c r="D198" s="1"/>
      <c r="E198" s="10"/>
      <c r="G198" s="3" t="s">
        <v>120</v>
      </c>
      <c r="H198" s="104">
        <f t="shared" ref="H198:I198" si="141">SUM(H197)</f>
        <v>1000</v>
      </c>
      <c r="I198" s="104">
        <f t="shared" si="141"/>
        <v>0</v>
      </c>
      <c r="J198" s="104">
        <f t="shared" ref="J198:K198" si="142">SUM(J197)</f>
        <v>1000</v>
      </c>
      <c r="K198" s="104">
        <f t="shared" si="142"/>
        <v>0</v>
      </c>
      <c r="L198" s="104">
        <f t="shared" ref="L198:M198" si="143">SUM(L197)</f>
        <v>1000</v>
      </c>
      <c r="M198" s="104">
        <f t="shared" si="143"/>
        <v>0</v>
      </c>
      <c r="N198" s="104">
        <f t="shared" ref="N198" si="144">SUM(N197)</f>
        <v>1000</v>
      </c>
    </row>
    <row r="199" spans="1:14" x14ac:dyDescent="0.25">
      <c r="A199" s="17">
        <v>2</v>
      </c>
      <c r="B199" s="17">
        <v>3</v>
      </c>
      <c r="D199" s="1">
        <v>632</v>
      </c>
      <c r="E199" s="10" t="s">
        <v>205</v>
      </c>
      <c r="G199" s="1" t="s">
        <v>121</v>
      </c>
      <c r="H199" s="1">
        <v>1723</v>
      </c>
      <c r="I199" s="1">
        <v>0</v>
      </c>
      <c r="J199" s="1">
        <f t="shared" ref="J199:J204" si="145">H199+I199</f>
        <v>1723</v>
      </c>
      <c r="K199" s="1">
        <v>0</v>
      </c>
      <c r="L199" s="1">
        <f t="shared" ref="L199:L204" si="146">J199+K199</f>
        <v>1723</v>
      </c>
      <c r="M199" s="1">
        <v>0</v>
      </c>
      <c r="N199" s="1">
        <f t="shared" ref="N199:N204" si="147">L199+M199</f>
        <v>1723</v>
      </c>
    </row>
    <row r="200" spans="1:14" x14ac:dyDescent="0.25">
      <c r="A200" s="17">
        <v>2</v>
      </c>
      <c r="B200" s="17">
        <v>3</v>
      </c>
      <c r="D200" s="1">
        <v>632</v>
      </c>
      <c r="E200" s="10" t="s">
        <v>206</v>
      </c>
      <c r="G200" s="1" t="s">
        <v>122</v>
      </c>
      <c r="H200" s="1">
        <v>800</v>
      </c>
      <c r="I200" s="1">
        <v>0</v>
      </c>
      <c r="J200" s="1">
        <f t="shared" si="145"/>
        <v>800</v>
      </c>
      <c r="K200" s="1">
        <v>0</v>
      </c>
      <c r="L200" s="1">
        <f t="shared" si="146"/>
        <v>800</v>
      </c>
      <c r="M200" s="1">
        <v>0</v>
      </c>
      <c r="N200" s="1">
        <f t="shared" si="147"/>
        <v>800</v>
      </c>
    </row>
    <row r="201" spans="1:14" x14ac:dyDescent="0.25">
      <c r="A201" s="17">
        <v>2</v>
      </c>
      <c r="B201" s="17">
        <v>3</v>
      </c>
      <c r="D201" s="1">
        <v>633</v>
      </c>
      <c r="E201" s="10" t="s">
        <v>215</v>
      </c>
      <c r="G201" s="1" t="s">
        <v>123</v>
      </c>
      <c r="H201" s="1">
        <v>100</v>
      </c>
      <c r="I201" s="1">
        <v>0</v>
      </c>
      <c r="J201" s="1">
        <f t="shared" si="145"/>
        <v>100</v>
      </c>
      <c r="K201" s="1">
        <v>0</v>
      </c>
      <c r="L201" s="1">
        <f t="shared" si="146"/>
        <v>100</v>
      </c>
      <c r="M201" s="1">
        <v>0</v>
      </c>
      <c r="N201" s="1">
        <f t="shared" si="147"/>
        <v>100</v>
      </c>
    </row>
    <row r="202" spans="1:14" x14ac:dyDescent="0.25">
      <c r="A202" s="17">
        <v>2</v>
      </c>
      <c r="B202" s="17">
        <v>3</v>
      </c>
      <c r="D202" s="1">
        <v>635</v>
      </c>
      <c r="E202" s="10" t="s">
        <v>205</v>
      </c>
      <c r="G202" s="1" t="s">
        <v>124</v>
      </c>
      <c r="H202" s="1">
        <v>100</v>
      </c>
      <c r="I202" s="1">
        <v>0</v>
      </c>
      <c r="J202" s="1">
        <f t="shared" si="145"/>
        <v>100</v>
      </c>
      <c r="K202" s="1">
        <v>0</v>
      </c>
      <c r="L202" s="1">
        <f t="shared" si="146"/>
        <v>100</v>
      </c>
      <c r="M202" s="1">
        <v>0</v>
      </c>
      <c r="N202" s="1">
        <f t="shared" si="147"/>
        <v>100</v>
      </c>
    </row>
    <row r="203" spans="1:14" x14ac:dyDescent="0.25">
      <c r="A203" s="17">
        <v>2</v>
      </c>
      <c r="B203" s="17">
        <v>3</v>
      </c>
      <c r="D203" s="1">
        <v>632</v>
      </c>
      <c r="E203" s="10" t="s">
        <v>205</v>
      </c>
      <c r="G203" s="1" t="s">
        <v>125</v>
      </c>
      <c r="H203" s="1">
        <v>2500</v>
      </c>
      <c r="I203" s="1">
        <v>0</v>
      </c>
      <c r="J203" s="1">
        <f t="shared" si="145"/>
        <v>2500</v>
      </c>
      <c r="K203" s="1">
        <v>0</v>
      </c>
      <c r="L203" s="1">
        <f t="shared" si="146"/>
        <v>2500</v>
      </c>
      <c r="M203" s="1">
        <v>0</v>
      </c>
      <c r="N203" s="1">
        <f t="shared" si="147"/>
        <v>2500</v>
      </c>
    </row>
    <row r="204" spans="1:14" x14ac:dyDescent="0.25">
      <c r="A204" s="17"/>
      <c r="B204" s="17">
        <v>2</v>
      </c>
      <c r="D204" s="1">
        <v>717</v>
      </c>
      <c r="E204" s="10" t="s">
        <v>205</v>
      </c>
      <c r="G204" s="1" t="s">
        <v>417</v>
      </c>
      <c r="H204" s="1">
        <v>0</v>
      </c>
      <c r="I204" s="1">
        <v>0</v>
      </c>
      <c r="J204" s="1">
        <f t="shared" si="145"/>
        <v>0</v>
      </c>
      <c r="K204" s="1">
        <v>0</v>
      </c>
      <c r="L204" s="1">
        <f t="shared" si="146"/>
        <v>0</v>
      </c>
      <c r="M204" s="1">
        <v>0</v>
      </c>
      <c r="N204" s="1">
        <f t="shared" si="147"/>
        <v>0</v>
      </c>
    </row>
    <row r="205" spans="1:14" x14ac:dyDescent="0.25">
      <c r="A205" s="17"/>
      <c r="B205" s="17">
        <v>1</v>
      </c>
      <c r="D205" s="1"/>
      <c r="E205" s="10"/>
      <c r="G205" s="5" t="s">
        <v>418</v>
      </c>
      <c r="H205" s="106">
        <f t="shared" ref="H205:N205" si="148">H204</f>
        <v>0</v>
      </c>
      <c r="I205" s="106">
        <f t="shared" si="148"/>
        <v>0</v>
      </c>
      <c r="J205" s="106">
        <f t="shared" si="148"/>
        <v>0</v>
      </c>
      <c r="K205" s="106">
        <f t="shared" si="148"/>
        <v>0</v>
      </c>
      <c r="L205" s="106">
        <f t="shared" si="148"/>
        <v>0</v>
      </c>
      <c r="M205" s="106">
        <f t="shared" si="148"/>
        <v>0</v>
      </c>
      <c r="N205" s="106">
        <f t="shared" si="148"/>
        <v>0</v>
      </c>
    </row>
    <row r="206" spans="1:14" x14ac:dyDescent="0.25">
      <c r="A206" s="17">
        <v>2</v>
      </c>
      <c r="B206" s="17">
        <v>3</v>
      </c>
      <c r="D206" s="1"/>
      <c r="E206" s="10"/>
      <c r="G206" s="3" t="s">
        <v>126</v>
      </c>
      <c r="H206" s="104">
        <f t="shared" ref="H206:I206" si="149">SUM(H199:H203)</f>
        <v>5223</v>
      </c>
      <c r="I206" s="104">
        <f t="shared" si="149"/>
        <v>0</v>
      </c>
      <c r="J206" s="104">
        <f t="shared" ref="J206:K206" si="150">SUM(J199:J203)</f>
        <v>5223</v>
      </c>
      <c r="K206" s="104">
        <f t="shared" si="150"/>
        <v>0</v>
      </c>
      <c r="L206" s="104">
        <f t="shared" ref="L206:M206" si="151">SUM(L199:L203)</f>
        <v>5223</v>
      </c>
      <c r="M206" s="104">
        <f t="shared" si="151"/>
        <v>0</v>
      </c>
      <c r="N206" s="104">
        <f t="shared" ref="N206" si="152">SUM(N199:N203)</f>
        <v>5223</v>
      </c>
    </row>
    <row r="207" spans="1:14" x14ac:dyDescent="0.25">
      <c r="A207" s="17">
        <v>2</v>
      </c>
      <c r="B207" s="17">
        <v>4</v>
      </c>
      <c r="D207" s="1">
        <v>632</v>
      </c>
      <c r="E207" s="10" t="s">
        <v>205</v>
      </c>
      <c r="G207" s="1" t="s">
        <v>127</v>
      </c>
      <c r="H207" s="1">
        <v>2500</v>
      </c>
      <c r="I207" s="1">
        <v>0</v>
      </c>
      <c r="J207" s="1">
        <f t="shared" ref="J207:J210" si="153">H207+I207</f>
        <v>2500</v>
      </c>
      <c r="K207" s="1">
        <v>0</v>
      </c>
      <c r="L207" s="1">
        <f t="shared" ref="L207:L210" si="154">J207+K207</f>
        <v>2500</v>
      </c>
      <c r="M207" s="1">
        <v>300</v>
      </c>
      <c r="N207" s="1">
        <f t="shared" ref="N207:N210" si="155">L207+M207</f>
        <v>2800</v>
      </c>
    </row>
    <row r="208" spans="1:14" x14ac:dyDescent="0.25">
      <c r="A208" s="17">
        <v>2</v>
      </c>
      <c r="B208" s="17">
        <v>4</v>
      </c>
      <c r="D208" s="1">
        <v>632</v>
      </c>
      <c r="E208" s="10" t="s">
        <v>206</v>
      </c>
      <c r="G208" s="1" t="s">
        <v>128</v>
      </c>
      <c r="H208" s="1">
        <v>200</v>
      </c>
      <c r="I208" s="1">
        <v>0</v>
      </c>
      <c r="J208" s="1">
        <f t="shared" si="153"/>
        <v>200</v>
      </c>
      <c r="K208" s="1">
        <v>0</v>
      </c>
      <c r="L208" s="1">
        <f t="shared" si="154"/>
        <v>200</v>
      </c>
      <c r="M208" s="1">
        <v>100</v>
      </c>
      <c r="N208" s="1">
        <f t="shared" si="155"/>
        <v>300</v>
      </c>
    </row>
    <row r="209" spans="1:14" x14ac:dyDescent="0.25">
      <c r="A209" s="17">
        <v>2</v>
      </c>
      <c r="B209" s="17">
        <v>4</v>
      </c>
      <c r="D209" s="1">
        <v>632</v>
      </c>
      <c r="E209" s="10" t="s">
        <v>205</v>
      </c>
      <c r="G209" s="1" t="s">
        <v>430</v>
      </c>
      <c r="H209" s="1">
        <v>1200</v>
      </c>
      <c r="I209" s="1">
        <v>0</v>
      </c>
      <c r="J209" s="1">
        <f t="shared" si="153"/>
        <v>1200</v>
      </c>
      <c r="K209" s="1">
        <v>0</v>
      </c>
      <c r="L209" s="1">
        <f t="shared" si="154"/>
        <v>1200</v>
      </c>
      <c r="M209" s="1">
        <v>-500</v>
      </c>
      <c r="N209" s="1">
        <f t="shared" si="155"/>
        <v>700</v>
      </c>
    </row>
    <row r="210" spans="1:14" x14ac:dyDescent="0.25">
      <c r="A210" s="17">
        <v>2</v>
      </c>
      <c r="B210" s="17">
        <v>4</v>
      </c>
      <c r="D210" s="1">
        <v>635</v>
      </c>
      <c r="E210" s="10" t="s">
        <v>215</v>
      </c>
      <c r="G210" s="1" t="s">
        <v>129</v>
      </c>
      <c r="H210" s="1">
        <v>200</v>
      </c>
      <c r="I210" s="1">
        <v>500</v>
      </c>
      <c r="J210" s="1">
        <f t="shared" si="153"/>
        <v>700</v>
      </c>
      <c r="K210" s="1">
        <v>0</v>
      </c>
      <c r="L210" s="1">
        <f t="shared" si="154"/>
        <v>700</v>
      </c>
      <c r="M210" s="1">
        <v>0</v>
      </c>
      <c r="N210" s="1">
        <f t="shared" si="155"/>
        <v>700</v>
      </c>
    </row>
    <row r="211" spans="1:14" x14ac:dyDescent="0.25">
      <c r="A211" s="17">
        <v>2</v>
      </c>
      <c r="B211" s="17">
        <v>4</v>
      </c>
      <c r="D211" s="1"/>
      <c r="E211" s="10"/>
      <c r="G211" s="3" t="s">
        <v>130</v>
      </c>
      <c r="H211" s="104">
        <f t="shared" ref="H211:N211" si="156">SUM(H207:H210)</f>
        <v>4100</v>
      </c>
      <c r="I211" s="104">
        <f t="shared" si="156"/>
        <v>500</v>
      </c>
      <c r="J211" s="104">
        <f t="shared" si="156"/>
        <v>4600</v>
      </c>
      <c r="K211" s="104">
        <f t="shared" si="156"/>
        <v>0</v>
      </c>
      <c r="L211" s="104">
        <f t="shared" si="156"/>
        <v>4600</v>
      </c>
      <c r="M211" s="104">
        <f t="shared" si="156"/>
        <v>-100</v>
      </c>
      <c r="N211" s="104">
        <f t="shared" si="156"/>
        <v>4500</v>
      </c>
    </row>
    <row r="212" spans="1:14" x14ac:dyDescent="0.25">
      <c r="A212" s="17">
        <v>2</v>
      </c>
      <c r="B212" s="17">
        <v>5</v>
      </c>
      <c r="D212" s="1">
        <v>632</v>
      </c>
      <c r="E212" s="10" t="s">
        <v>205</v>
      </c>
      <c r="G212" s="1" t="s">
        <v>131</v>
      </c>
      <c r="H212" s="1">
        <v>300</v>
      </c>
      <c r="I212" s="1">
        <v>0</v>
      </c>
      <c r="J212" s="1">
        <f t="shared" ref="J212:J216" si="157">H212+I212</f>
        <v>300</v>
      </c>
      <c r="K212" s="1">
        <v>0</v>
      </c>
      <c r="L212" s="1">
        <f t="shared" ref="L212:L216" si="158">J212+K212</f>
        <v>300</v>
      </c>
      <c r="M212" s="1">
        <v>0</v>
      </c>
      <c r="N212" s="1">
        <f t="shared" ref="N212:N216" si="159">L212+M212</f>
        <v>300</v>
      </c>
    </row>
    <row r="213" spans="1:14" x14ac:dyDescent="0.25">
      <c r="A213" s="17">
        <v>2</v>
      </c>
      <c r="B213" s="17">
        <v>5</v>
      </c>
      <c r="D213" s="1">
        <v>632</v>
      </c>
      <c r="E213" s="10" t="s">
        <v>206</v>
      </c>
      <c r="G213" s="1" t="s">
        <v>132</v>
      </c>
      <c r="H213" s="1">
        <v>100</v>
      </c>
      <c r="I213" s="1">
        <v>100</v>
      </c>
      <c r="J213" s="1">
        <f t="shared" si="157"/>
        <v>200</v>
      </c>
      <c r="K213" s="1">
        <v>100</v>
      </c>
      <c r="L213" s="1">
        <f t="shared" si="158"/>
        <v>300</v>
      </c>
      <c r="M213" s="1">
        <v>350</v>
      </c>
      <c r="N213" s="1">
        <f t="shared" si="159"/>
        <v>650</v>
      </c>
    </row>
    <row r="214" spans="1:14" x14ac:dyDescent="0.25">
      <c r="A214" s="17">
        <v>2</v>
      </c>
      <c r="B214" s="17">
        <v>5</v>
      </c>
      <c r="D214" s="1">
        <v>633</v>
      </c>
      <c r="E214" s="10" t="s">
        <v>215</v>
      </c>
      <c r="G214" s="1" t="s">
        <v>133</v>
      </c>
      <c r="H214" s="1">
        <v>100</v>
      </c>
      <c r="I214" s="1">
        <v>0</v>
      </c>
      <c r="J214" s="1">
        <f t="shared" si="157"/>
        <v>100</v>
      </c>
      <c r="K214" s="1">
        <v>0</v>
      </c>
      <c r="L214" s="1">
        <f t="shared" si="158"/>
        <v>100</v>
      </c>
      <c r="M214" s="1">
        <v>0</v>
      </c>
      <c r="N214" s="1">
        <f t="shared" si="159"/>
        <v>100</v>
      </c>
    </row>
    <row r="215" spans="1:14" x14ac:dyDescent="0.25">
      <c r="A215" s="17">
        <v>2</v>
      </c>
      <c r="B215" s="17">
        <v>5</v>
      </c>
      <c r="D215" s="1">
        <v>635</v>
      </c>
      <c r="E215" s="10" t="s">
        <v>215</v>
      </c>
      <c r="G215" s="1" t="s">
        <v>410</v>
      </c>
      <c r="H215" s="1">
        <v>0</v>
      </c>
      <c r="I215" s="1">
        <v>0</v>
      </c>
      <c r="J215" s="1">
        <f t="shared" si="157"/>
        <v>0</v>
      </c>
      <c r="K215" s="1">
        <v>0</v>
      </c>
      <c r="L215" s="1">
        <f t="shared" si="158"/>
        <v>0</v>
      </c>
      <c r="M215" s="1">
        <v>0</v>
      </c>
      <c r="N215" s="1">
        <f t="shared" si="159"/>
        <v>0</v>
      </c>
    </row>
    <row r="216" spans="1:14" x14ac:dyDescent="0.25">
      <c r="A216" s="17">
        <v>2</v>
      </c>
      <c r="B216" s="17">
        <v>5</v>
      </c>
      <c r="D216" s="1">
        <v>635</v>
      </c>
      <c r="E216" s="10" t="s">
        <v>215</v>
      </c>
      <c r="G216" s="1" t="s">
        <v>134</v>
      </c>
      <c r="H216" s="1">
        <v>300</v>
      </c>
      <c r="I216" s="1">
        <v>0</v>
      </c>
      <c r="J216" s="1">
        <f t="shared" si="157"/>
        <v>300</v>
      </c>
      <c r="K216" s="1">
        <v>0</v>
      </c>
      <c r="L216" s="1">
        <f t="shared" si="158"/>
        <v>300</v>
      </c>
      <c r="M216" s="1">
        <v>-200</v>
      </c>
      <c r="N216" s="1">
        <f t="shared" si="159"/>
        <v>100</v>
      </c>
    </row>
    <row r="217" spans="1:14" x14ac:dyDescent="0.25">
      <c r="A217" s="17">
        <v>2</v>
      </c>
      <c r="B217" s="17">
        <v>5</v>
      </c>
      <c r="D217" s="1"/>
      <c r="E217" s="10"/>
      <c r="G217" s="3" t="s">
        <v>135</v>
      </c>
      <c r="H217" s="104">
        <f t="shared" ref="H217:I217" si="160">SUM(H212:H216)</f>
        <v>800</v>
      </c>
      <c r="I217" s="104">
        <f t="shared" si="160"/>
        <v>100</v>
      </c>
      <c r="J217" s="104">
        <f t="shared" ref="J217:K217" si="161">SUM(J212:J216)</f>
        <v>900</v>
      </c>
      <c r="K217" s="104">
        <f t="shared" si="161"/>
        <v>100</v>
      </c>
      <c r="L217" s="104">
        <f t="shared" ref="L217:M217" si="162">SUM(L212:L216)</f>
        <v>1000</v>
      </c>
      <c r="M217" s="104">
        <f t="shared" si="162"/>
        <v>150</v>
      </c>
      <c r="N217" s="104">
        <f t="shared" ref="N217" si="163">SUM(N212:N216)</f>
        <v>1150</v>
      </c>
    </row>
    <row r="218" spans="1:14" x14ac:dyDescent="0.25">
      <c r="A218" s="17">
        <v>2</v>
      </c>
      <c r="B218" s="17">
        <v>5</v>
      </c>
      <c r="D218" s="1">
        <v>717</v>
      </c>
      <c r="E218" s="10" t="s">
        <v>205</v>
      </c>
      <c r="G218" s="1" t="s">
        <v>136</v>
      </c>
      <c r="H218" s="115">
        <v>0</v>
      </c>
      <c r="I218" s="115">
        <v>0</v>
      </c>
      <c r="J218" s="1">
        <f t="shared" ref="J218:J219" si="164">H218+I218</f>
        <v>0</v>
      </c>
      <c r="K218" s="115">
        <v>0</v>
      </c>
      <c r="L218" s="1">
        <f t="shared" ref="L218:L219" si="165">J218+K218</f>
        <v>0</v>
      </c>
      <c r="M218" s="115">
        <v>0</v>
      </c>
      <c r="N218" s="1">
        <f t="shared" ref="N218:N219" si="166">L218+M218</f>
        <v>0</v>
      </c>
    </row>
    <row r="219" spans="1:14" x14ac:dyDescent="0.25">
      <c r="A219" s="17">
        <v>2</v>
      </c>
      <c r="B219" s="17">
        <v>5</v>
      </c>
      <c r="D219" s="1">
        <v>717</v>
      </c>
      <c r="E219" s="10" t="s">
        <v>205</v>
      </c>
      <c r="G219" s="1" t="s">
        <v>137</v>
      </c>
      <c r="H219" s="115">
        <v>0</v>
      </c>
      <c r="I219" s="115">
        <v>0</v>
      </c>
      <c r="J219" s="1">
        <f t="shared" si="164"/>
        <v>0</v>
      </c>
      <c r="K219" s="115">
        <v>0</v>
      </c>
      <c r="L219" s="1">
        <f t="shared" si="165"/>
        <v>0</v>
      </c>
      <c r="M219" s="115">
        <v>0</v>
      </c>
      <c r="N219" s="1">
        <f t="shared" si="166"/>
        <v>0</v>
      </c>
    </row>
    <row r="220" spans="1:14" x14ac:dyDescent="0.25">
      <c r="A220" s="17">
        <v>2</v>
      </c>
      <c r="B220" s="17">
        <v>5</v>
      </c>
      <c r="D220" s="1"/>
      <c r="E220" s="10"/>
      <c r="G220" s="5" t="s">
        <v>139</v>
      </c>
      <c r="H220" s="106">
        <f t="shared" ref="H220:I220" si="167">SUM(H218:H219)</f>
        <v>0</v>
      </c>
      <c r="I220" s="106">
        <f t="shared" si="167"/>
        <v>0</v>
      </c>
      <c r="J220" s="106">
        <f t="shared" ref="J220:K220" si="168">SUM(J218:J219)</f>
        <v>0</v>
      </c>
      <c r="K220" s="106">
        <f t="shared" si="168"/>
        <v>0</v>
      </c>
      <c r="L220" s="106">
        <f t="shared" ref="L220:M220" si="169">SUM(L218:L219)</f>
        <v>0</v>
      </c>
      <c r="M220" s="106">
        <f t="shared" si="169"/>
        <v>0</v>
      </c>
      <c r="N220" s="106">
        <f t="shared" ref="N220" si="170">SUM(N218:N219)</f>
        <v>0</v>
      </c>
    </row>
    <row r="221" spans="1:14" x14ac:dyDescent="0.25">
      <c r="A221" s="17">
        <v>3</v>
      </c>
      <c r="B221" s="17">
        <v>1</v>
      </c>
      <c r="D221" s="1">
        <v>633</v>
      </c>
      <c r="E221" s="10" t="s">
        <v>208</v>
      </c>
      <c r="G221" s="1" t="s">
        <v>140</v>
      </c>
      <c r="H221" s="1">
        <v>100</v>
      </c>
      <c r="I221" s="1">
        <v>0</v>
      </c>
      <c r="J221" s="1">
        <f t="shared" ref="J221:J226" si="171">H221+I221</f>
        <v>100</v>
      </c>
      <c r="K221" s="1">
        <v>0</v>
      </c>
      <c r="L221" s="1">
        <f t="shared" ref="L221:L226" si="172">J221+K221</f>
        <v>100</v>
      </c>
      <c r="M221" s="1">
        <v>0</v>
      </c>
      <c r="N221" s="1">
        <f t="shared" ref="N221:N226" si="173">L221+M221</f>
        <v>100</v>
      </c>
    </row>
    <row r="222" spans="1:14" x14ac:dyDescent="0.25">
      <c r="A222" s="17">
        <v>3</v>
      </c>
      <c r="B222" s="17">
        <v>1</v>
      </c>
      <c r="D222" s="1">
        <v>633</v>
      </c>
      <c r="E222" s="10" t="s">
        <v>211</v>
      </c>
      <c r="G222" s="1" t="s">
        <v>141</v>
      </c>
      <c r="H222" s="1">
        <v>0</v>
      </c>
      <c r="I222" s="1">
        <v>0</v>
      </c>
      <c r="J222" s="1">
        <f t="shared" si="171"/>
        <v>0</v>
      </c>
      <c r="K222" s="1">
        <v>0</v>
      </c>
      <c r="L222" s="1">
        <f t="shared" si="172"/>
        <v>0</v>
      </c>
      <c r="M222" s="1">
        <v>0</v>
      </c>
      <c r="N222" s="1">
        <f t="shared" si="173"/>
        <v>0</v>
      </c>
    </row>
    <row r="223" spans="1:14" x14ac:dyDescent="0.25">
      <c r="A223" s="17">
        <v>3</v>
      </c>
      <c r="B223" s="17">
        <v>1</v>
      </c>
      <c r="D223" s="1">
        <v>634</v>
      </c>
      <c r="E223" s="10" t="s">
        <v>205</v>
      </c>
      <c r="G223" s="1" t="s">
        <v>142</v>
      </c>
      <c r="H223" s="1">
        <v>0</v>
      </c>
      <c r="I223" s="1">
        <v>0</v>
      </c>
      <c r="J223" s="1">
        <f t="shared" si="171"/>
        <v>0</v>
      </c>
      <c r="K223" s="1">
        <v>0</v>
      </c>
      <c r="L223" s="1">
        <f t="shared" si="172"/>
        <v>0</v>
      </c>
      <c r="M223" s="1">
        <v>0</v>
      </c>
      <c r="N223" s="1">
        <f t="shared" si="173"/>
        <v>0</v>
      </c>
    </row>
    <row r="224" spans="1:14" x14ac:dyDescent="0.25">
      <c r="A224" s="17">
        <v>3</v>
      </c>
      <c r="B224" s="17">
        <v>1</v>
      </c>
      <c r="D224" s="1">
        <v>637</v>
      </c>
      <c r="E224" s="10" t="s">
        <v>208</v>
      </c>
      <c r="G224" s="1" t="s">
        <v>143</v>
      </c>
      <c r="H224" s="1">
        <v>1200</v>
      </c>
      <c r="I224" s="1">
        <v>0</v>
      </c>
      <c r="J224" s="1">
        <f t="shared" si="171"/>
        <v>1200</v>
      </c>
      <c r="K224" s="1">
        <v>300</v>
      </c>
      <c r="L224" s="1">
        <f t="shared" si="172"/>
        <v>1500</v>
      </c>
      <c r="M224" s="1">
        <v>0</v>
      </c>
      <c r="N224" s="1">
        <f t="shared" si="173"/>
        <v>1500</v>
      </c>
    </row>
    <row r="225" spans="1:14" x14ac:dyDescent="0.25">
      <c r="A225" s="17">
        <v>3</v>
      </c>
      <c r="B225" s="17">
        <v>1</v>
      </c>
      <c r="D225" s="1">
        <v>637</v>
      </c>
      <c r="E225" s="10" t="s">
        <v>221</v>
      </c>
      <c r="G225" s="1" t="s">
        <v>144</v>
      </c>
      <c r="H225" s="1">
        <v>0</v>
      </c>
      <c r="I225" s="1">
        <v>0</v>
      </c>
      <c r="J225" s="1">
        <f t="shared" si="171"/>
        <v>0</v>
      </c>
      <c r="K225" s="1">
        <v>0</v>
      </c>
      <c r="L225" s="1">
        <f t="shared" si="172"/>
        <v>0</v>
      </c>
      <c r="M225" s="1">
        <v>0</v>
      </c>
      <c r="N225" s="1">
        <f t="shared" si="173"/>
        <v>0</v>
      </c>
    </row>
    <row r="226" spans="1:14" x14ac:dyDescent="0.25">
      <c r="A226" s="17">
        <v>3</v>
      </c>
      <c r="B226" s="17">
        <v>1</v>
      </c>
      <c r="D226" s="1">
        <v>642</v>
      </c>
      <c r="E226" s="10" t="s">
        <v>215</v>
      </c>
      <c r="G226" s="1" t="s">
        <v>145</v>
      </c>
      <c r="H226" s="1">
        <v>0</v>
      </c>
      <c r="I226" s="1">
        <v>0</v>
      </c>
      <c r="J226" s="1">
        <f t="shared" si="171"/>
        <v>0</v>
      </c>
      <c r="K226" s="1">
        <v>0</v>
      </c>
      <c r="L226" s="1">
        <f t="shared" si="172"/>
        <v>0</v>
      </c>
      <c r="M226" s="1">
        <v>0</v>
      </c>
      <c r="N226" s="1">
        <f t="shared" si="173"/>
        <v>0</v>
      </c>
    </row>
    <row r="227" spans="1:14" x14ac:dyDescent="0.25">
      <c r="A227" s="17">
        <v>3</v>
      </c>
      <c r="B227" s="17">
        <v>1</v>
      </c>
      <c r="D227" s="1"/>
      <c r="E227" s="10"/>
      <c r="G227" s="3" t="s">
        <v>146</v>
      </c>
      <c r="H227" s="104">
        <f t="shared" ref="H227:I227" si="174">SUM(H221:H226)</f>
        <v>1300</v>
      </c>
      <c r="I227" s="104">
        <f t="shared" si="174"/>
        <v>0</v>
      </c>
      <c r="J227" s="104">
        <f t="shared" ref="J227:K227" si="175">SUM(J221:J226)</f>
        <v>1300</v>
      </c>
      <c r="K227" s="104">
        <f t="shared" si="175"/>
        <v>300</v>
      </c>
      <c r="L227" s="104">
        <f t="shared" ref="L227:M227" si="176">SUM(L221:L226)</f>
        <v>1600</v>
      </c>
      <c r="M227" s="104">
        <f t="shared" si="176"/>
        <v>0</v>
      </c>
      <c r="N227" s="104">
        <f t="shared" ref="N227" si="177">SUM(N221:N226)</f>
        <v>1600</v>
      </c>
    </row>
    <row r="228" spans="1:14" x14ac:dyDescent="0.25">
      <c r="A228" s="17">
        <v>4</v>
      </c>
      <c r="B228" s="17">
        <v>1</v>
      </c>
      <c r="D228" s="1">
        <v>633</v>
      </c>
      <c r="E228" s="10" t="s">
        <v>215</v>
      </c>
      <c r="G228" s="1" t="s">
        <v>147</v>
      </c>
      <c r="H228" s="1">
        <v>880</v>
      </c>
      <c r="I228" s="1">
        <v>0</v>
      </c>
      <c r="J228" s="1">
        <f t="shared" ref="J228:J234" si="178">H228+I228</f>
        <v>880</v>
      </c>
      <c r="K228" s="1">
        <v>700</v>
      </c>
      <c r="L228" s="1">
        <f t="shared" ref="L228:L234" si="179">J228+K228</f>
        <v>1580</v>
      </c>
      <c r="M228" s="1">
        <v>2500</v>
      </c>
      <c r="N228" s="1">
        <f t="shared" ref="N228:N234" si="180">L228+M228</f>
        <v>4080</v>
      </c>
    </row>
    <row r="229" spans="1:14" x14ac:dyDescent="0.25">
      <c r="A229" s="17">
        <v>4</v>
      </c>
      <c r="B229" s="17">
        <v>1</v>
      </c>
      <c r="D229" s="1">
        <v>633</v>
      </c>
      <c r="E229" s="10" t="s">
        <v>212</v>
      </c>
      <c r="G229" s="1" t="s">
        <v>500</v>
      </c>
      <c r="H229" s="1">
        <v>0</v>
      </c>
      <c r="I229" s="1">
        <v>0</v>
      </c>
      <c r="J229" s="1">
        <f t="shared" ref="J229" si="181">H229+I229</f>
        <v>0</v>
      </c>
      <c r="K229" s="1">
        <v>1200</v>
      </c>
      <c r="L229" s="1">
        <f t="shared" ref="L229" si="182">J229+K229</f>
        <v>1200</v>
      </c>
      <c r="M229" s="1">
        <v>0</v>
      </c>
      <c r="N229" s="1">
        <f t="shared" si="180"/>
        <v>1200</v>
      </c>
    </row>
    <row r="230" spans="1:14" x14ac:dyDescent="0.25">
      <c r="A230" s="17">
        <v>4</v>
      </c>
      <c r="B230" s="17">
        <v>1</v>
      </c>
      <c r="D230" s="1">
        <v>634</v>
      </c>
      <c r="E230" s="10" t="s">
        <v>206</v>
      </c>
      <c r="G230" s="1" t="s">
        <v>393</v>
      </c>
      <c r="H230" s="1">
        <v>2700</v>
      </c>
      <c r="I230" s="1">
        <v>0</v>
      </c>
      <c r="J230" s="1">
        <f t="shared" si="178"/>
        <v>2700</v>
      </c>
      <c r="K230" s="1">
        <v>0</v>
      </c>
      <c r="L230" s="1">
        <f t="shared" si="179"/>
        <v>2700</v>
      </c>
      <c r="M230" s="1">
        <v>0</v>
      </c>
      <c r="N230" s="1">
        <f t="shared" si="180"/>
        <v>2700</v>
      </c>
    </row>
    <row r="231" spans="1:14" x14ac:dyDescent="0.25">
      <c r="A231" s="17">
        <v>4</v>
      </c>
      <c r="B231" s="17">
        <v>1</v>
      </c>
      <c r="D231" s="1">
        <v>632</v>
      </c>
      <c r="E231" s="10" t="s">
        <v>205</v>
      </c>
      <c r="G231" s="1" t="s">
        <v>394</v>
      </c>
      <c r="H231" s="1">
        <v>400</v>
      </c>
      <c r="I231" s="1">
        <v>0</v>
      </c>
      <c r="J231" s="1">
        <f t="shared" si="178"/>
        <v>400</v>
      </c>
      <c r="K231" s="1">
        <v>-200</v>
      </c>
      <c r="L231" s="1">
        <f t="shared" si="179"/>
        <v>200</v>
      </c>
      <c r="M231" s="1">
        <v>0</v>
      </c>
      <c r="N231" s="1">
        <f t="shared" si="180"/>
        <v>200</v>
      </c>
    </row>
    <row r="232" spans="1:14" x14ac:dyDescent="0.25">
      <c r="A232" s="17">
        <v>4</v>
      </c>
      <c r="B232" s="17">
        <v>1</v>
      </c>
      <c r="D232" s="1">
        <v>632</v>
      </c>
      <c r="E232" s="10" t="s">
        <v>205</v>
      </c>
      <c r="G232" s="1" t="s">
        <v>432</v>
      </c>
      <c r="H232" s="1">
        <v>1500</v>
      </c>
      <c r="I232" s="1">
        <v>1000</v>
      </c>
      <c r="J232" s="1">
        <f t="shared" si="178"/>
        <v>2500</v>
      </c>
      <c r="K232" s="1">
        <v>1600</v>
      </c>
      <c r="L232" s="1">
        <f t="shared" si="179"/>
        <v>4100</v>
      </c>
      <c r="M232" s="1">
        <v>2200</v>
      </c>
      <c r="N232" s="1">
        <f t="shared" si="180"/>
        <v>6300</v>
      </c>
    </row>
    <row r="233" spans="1:14" x14ac:dyDescent="0.25">
      <c r="A233" s="17">
        <v>4</v>
      </c>
      <c r="B233" s="17">
        <v>1</v>
      </c>
      <c r="D233" s="1">
        <v>632</v>
      </c>
      <c r="E233" s="10" t="s">
        <v>205</v>
      </c>
      <c r="G233" s="1" t="s">
        <v>431</v>
      </c>
      <c r="H233" s="1">
        <v>400</v>
      </c>
      <c r="I233" s="1">
        <v>0</v>
      </c>
      <c r="J233" s="1">
        <f t="shared" si="178"/>
        <v>400</v>
      </c>
      <c r="K233" s="1">
        <v>0</v>
      </c>
      <c r="L233" s="1">
        <f t="shared" si="179"/>
        <v>400</v>
      </c>
      <c r="M233" s="1">
        <v>0</v>
      </c>
      <c r="N233" s="1">
        <f t="shared" si="180"/>
        <v>400</v>
      </c>
    </row>
    <row r="234" spans="1:14" x14ac:dyDescent="0.25">
      <c r="A234" s="17">
        <v>4</v>
      </c>
      <c r="B234" s="17">
        <v>1</v>
      </c>
      <c r="D234" s="1">
        <v>637</v>
      </c>
      <c r="E234" s="10" t="s">
        <v>208</v>
      </c>
      <c r="G234" s="1" t="s">
        <v>148</v>
      </c>
      <c r="H234" s="1">
        <v>38000</v>
      </c>
      <c r="I234" s="1">
        <v>0</v>
      </c>
      <c r="J234" s="1">
        <f t="shared" si="178"/>
        <v>38000</v>
      </c>
      <c r="K234" s="1">
        <v>7000</v>
      </c>
      <c r="L234" s="1">
        <f t="shared" si="179"/>
        <v>45000</v>
      </c>
      <c r="M234" s="1">
        <v>10000</v>
      </c>
      <c r="N234" s="1">
        <f t="shared" si="180"/>
        <v>55000</v>
      </c>
    </row>
    <row r="235" spans="1:14" x14ac:dyDescent="0.25">
      <c r="A235" s="17">
        <v>4</v>
      </c>
      <c r="B235" s="17">
        <v>1</v>
      </c>
      <c r="D235" s="1"/>
      <c r="E235" s="10"/>
      <c r="G235" s="3" t="s">
        <v>149</v>
      </c>
      <c r="H235" s="104">
        <f t="shared" ref="H235:N235" si="183">SUM(H228:H234)</f>
        <v>43880</v>
      </c>
      <c r="I235" s="104">
        <f t="shared" si="183"/>
        <v>1000</v>
      </c>
      <c r="J235" s="104">
        <f t="shared" si="183"/>
        <v>44880</v>
      </c>
      <c r="K235" s="104">
        <f t="shared" si="183"/>
        <v>10300</v>
      </c>
      <c r="L235" s="104">
        <f t="shared" si="183"/>
        <v>55180</v>
      </c>
      <c r="M235" s="104">
        <f t="shared" si="183"/>
        <v>14700</v>
      </c>
      <c r="N235" s="104">
        <f t="shared" si="183"/>
        <v>69880</v>
      </c>
    </row>
    <row r="236" spans="1:14" x14ac:dyDescent="0.25">
      <c r="A236" s="17">
        <v>4</v>
      </c>
      <c r="B236" s="17">
        <v>2</v>
      </c>
      <c r="D236" s="1">
        <v>717</v>
      </c>
      <c r="E236" s="10" t="s">
        <v>205</v>
      </c>
      <c r="G236" s="1" t="s">
        <v>150</v>
      </c>
      <c r="H236" s="115">
        <v>0</v>
      </c>
      <c r="I236" s="1">
        <v>0</v>
      </c>
      <c r="J236" s="1">
        <f t="shared" ref="J236:J238" si="184">H236+I236</f>
        <v>0</v>
      </c>
      <c r="K236" s="1">
        <v>0</v>
      </c>
      <c r="L236" s="1">
        <f t="shared" ref="L236:L238" si="185">J236+K236</f>
        <v>0</v>
      </c>
      <c r="M236" s="1">
        <v>0</v>
      </c>
      <c r="N236" s="1">
        <f t="shared" ref="N236:N238" si="186">L236+M236</f>
        <v>0</v>
      </c>
    </row>
    <row r="237" spans="1:14" x14ac:dyDescent="0.25">
      <c r="A237" s="17">
        <v>4</v>
      </c>
      <c r="B237" s="17">
        <v>2</v>
      </c>
      <c r="D237" s="1">
        <v>717</v>
      </c>
      <c r="E237" s="10" t="s">
        <v>205</v>
      </c>
      <c r="G237" s="1" t="s">
        <v>469</v>
      </c>
      <c r="H237" s="1">
        <v>15000</v>
      </c>
      <c r="I237" s="1">
        <v>0</v>
      </c>
      <c r="J237" s="1">
        <f t="shared" si="184"/>
        <v>15000</v>
      </c>
      <c r="K237" s="1">
        <v>-4000</v>
      </c>
      <c r="L237" s="1">
        <f t="shared" si="185"/>
        <v>11000</v>
      </c>
      <c r="M237" s="1">
        <v>3700</v>
      </c>
      <c r="N237" s="1">
        <f t="shared" si="186"/>
        <v>14700</v>
      </c>
    </row>
    <row r="238" spans="1:14" x14ac:dyDescent="0.25">
      <c r="A238" s="17">
        <v>4</v>
      </c>
      <c r="B238" s="17">
        <v>2</v>
      </c>
      <c r="D238" s="1">
        <v>717</v>
      </c>
      <c r="E238" s="10" t="s">
        <v>205</v>
      </c>
      <c r="G238" s="1" t="s">
        <v>395</v>
      </c>
      <c r="H238" s="115">
        <v>0</v>
      </c>
      <c r="I238" s="1">
        <v>0</v>
      </c>
      <c r="J238" s="1">
        <f t="shared" si="184"/>
        <v>0</v>
      </c>
      <c r="K238" s="1">
        <v>0</v>
      </c>
      <c r="L238" s="1">
        <f t="shared" si="185"/>
        <v>0</v>
      </c>
      <c r="M238" s="1">
        <v>0</v>
      </c>
      <c r="N238" s="1">
        <f t="shared" si="186"/>
        <v>0</v>
      </c>
    </row>
    <row r="239" spans="1:14" x14ac:dyDescent="0.25">
      <c r="A239" s="17">
        <v>4</v>
      </c>
      <c r="B239" s="17">
        <v>1</v>
      </c>
      <c r="D239" s="1"/>
      <c r="E239" s="10"/>
      <c r="G239" s="5" t="s">
        <v>151</v>
      </c>
      <c r="H239" s="106">
        <f t="shared" ref="H239:I239" si="187">SUM(H236:H238)</f>
        <v>15000</v>
      </c>
      <c r="I239" s="106">
        <f t="shared" si="187"/>
        <v>0</v>
      </c>
      <c r="J239" s="106">
        <f t="shared" ref="J239:K239" si="188">SUM(J236:J238)</f>
        <v>15000</v>
      </c>
      <c r="K239" s="106">
        <f t="shared" si="188"/>
        <v>-4000</v>
      </c>
      <c r="L239" s="106">
        <f t="shared" ref="L239:M239" si="189">SUM(L236:L238)</f>
        <v>11000</v>
      </c>
      <c r="M239" s="106">
        <f t="shared" si="189"/>
        <v>3700</v>
      </c>
      <c r="N239" s="106">
        <f t="shared" ref="N239" si="190">SUM(N236:N238)</f>
        <v>14700</v>
      </c>
    </row>
    <row r="240" spans="1:14" x14ac:dyDescent="0.25">
      <c r="A240" s="17">
        <v>4</v>
      </c>
      <c r="B240" s="17">
        <v>2</v>
      </c>
      <c r="D240" s="1">
        <v>635</v>
      </c>
      <c r="E240" s="10" t="s">
        <v>215</v>
      </c>
      <c r="G240" s="1" t="s">
        <v>506</v>
      </c>
      <c r="H240" s="1">
        <v>0</v>
      </c>
      <c r="I240" s="1">
        <v>0</v>
      </c>
      <c r="J240" s="1">
        <f>H240+I240</f>
        <v>0</v>
      </c>
      <c r="K240" s="87">
        <v>34921</v>
      </c>
      <c r="L240" s="87">
        <f>J240+K240</f>
        <v>34921</v>
      </c>
      <c r="M240" s="87">
        <v>0</v>
      </c>
      <c r="N240" s="87">
        <f>L240+M240</f>
        <v>34921</v>
      </c>
    </row>
    <row r="241" spans="1:14" x14ac:dyDescent="0.25">
      <c r="A241" s="17">
        <v>4</v>
      </c>
      <c r="B241" s="17">
        <v>2</v>
      </c>
      <c r="D241" s="1">
        <v>635</v>
      </c>
      <c r="E241" s="10" t="s">
        <v>215</v>
      </c>
      <c r="G241" s="1" t="s">
        <v>152</v>
      </c>
      <c r="H241" s="1">
        <v>2000</v>
      </c>
      <c r="I241" s="1">
        <v>1000</v>
      </c>
      <c r="J241" s="1">
        <f>H241+I241</f>
        <v>3000</v>
      </c>
      <c r="K241" s="1">
        <v>500</v>
      </c>
      <c r="L241" s="1">
        <f>J241+K241</f>
        <v>3500</v>
      </c>
      <c r="M241" s="1">
        <v>100</v>
      </c>
      <c r="N241" s="1">
        <f>L241+M241</f>
        <v>3600</v>
      </c>
    </row>
    <row r="242" spans="1:14" x14ac:dyDescent="0.25">
      <c r="A242" s="17">
        <v>4</v>
      </c>
      <c r="B242" s="17">
        <v>2</v>
      </c>
      <c r="D242" s="1"/>
      <c r="E242" s="10"/>
      <c r="G242" s="3" t="s">
        <v>153</v>
      </c>
      <c r="H242" s="104">
        <f t="shared" ref="H242:I242" si="191">SUM(H241)</f>
        <v>2000</v>
      </c>
      <c r="I242" s="104">
        <f t="shared" si="191"/>
        <v>1000</v>
      </c>
      <c r="J242" s="104">
        <f t="shared" ref="J242" si="192">SUM(J241)</f>
        <v>3000</v>
      </c>
      <c r="K242" s="104">
        <f>SUM(L240+K241)</f>
        <v>35421</v>
      </c>
      <c r="L242" s="104">
        <f>SUM(L240+L241)</f>
        <v>38421</v>
      </c>
      <c r="M242" s="104">
        <f>SUM(M240:M241)</f>
        <v>100</v>
      </c>
      <c r="N242" s="104">
        <f>SUM(N240+N241)</f>
        <v>38521</v>
      </c>
    </row>
    <row r="243" spans="1:14" x14ac:dyDescent="0.25">
      <c r="A243" s="17">
        <v>4</v>
      </c>
      <c r="B243" s="17">
        <v>2</v>
      </c>
      <c r="D243" s="1">
        <v>717</v>
      </c>
      <c r="E243" s="10" t="s">
        <v>205</v>
      </c>
      <c r="G243" s="1" t="s">
        <v>154</v>
      </c>
      <c r="H243" s="1"/>
      <c r="I243" s="1">
        <v>0</v>
      </c>
      <c r="J243" s="1">
        <f t="shared" ref="J243:J248" si="193">H243+I243</f>
        <v>0</v>
      </c>
      <c r="K243" s="1">
        <v>0</v>
      </c>
      <c r="L243" s="1">
        <f t="shared" ref="L243:L248" si="194">J243+K243</f>
        <v>0</v>
      </c>
      <c r="M243" s="1">
        <v>0</v>
      </c>
      <c r="N243" s="1">
        <f t="shared" ref="N243:N248" si="195">L243+M243</f>
        <v>0</v>
      </c>
    </row>
    <row r="244" spans="1:14" x14ac:dyDescent="0.25">
      <c r="A244" s="17">
        <v>4</v>
      </c>
      <c r="B244" s="17">
        <v>2</v>
      </c>
      <c r="D244" s="1">
        <v>717</v>
      </c>
      <c r="E244" s="10" t="s">
        <v>205</v>
      </c>
      <c r="G244" s="1" t="s">
        <v>413</v>
      </c>
      <c r="H244" s="1">
        <v>700000</v>
      </c>
      <c r="I244" s="1">
        <v>-700000</v>
      </c>
      <c r="J244" s="1">
        <f t="shared" si="193"/>
        <v>0</v>
      </c>
      <c r="K244" s="1">
        <v>0</v>
      </c>
      <c r="L244" s="1">
        <f t="shared" si="194"/>
        <v>0</v>
      </c>
      <c r="M244" s="1">
        <v>0</v>
      </c>
      <c r="N244" s="1">
        <f t="shared" si="195"/>
        <v>0</v>
      </c>
    </row>
    <row r="245" spans="1:14" x14ac:dyDescent="0.25">
      <c r="A245" s="17">
        <v>4</v>
      </c>
      <c r="B245" s="17">
        <v>2</v>
      </c>
      <c r="D245" s="1">
        <v>717</v>
      </c>
      <c r="E245" s="10" t="s">
        <v>205</v>
      </c>
      <c r="G245" s="1" t="s">
        <v>414</v>
      </c>
      <c r="H245" s="1">
        <v>250000</v>
      </c>
      <c r="I245" s="1">
        <v>-146502</v>
      </c>
      <c r="J245" s="1">
        <f t="shared" si="193"/>
        <v>103498</v>
      </c>
      <c r="K245" s="134">
        <v>-19125.439999999999</v>
      </c>
      <c r="L245" s="1">
        <f t="shared" si="194"/>
        <v>84372.56</v>
      </c>
      <c r="M245" s="164">
        <v>-5732</v>
      </c>
      <c r="N245" s="1">
        <f t="shared" si="195"/>
        <v>78640.56</v>
      </c>
    </row>
    <row r="246" spans="1:14" x14ac:dyDescent="0.25">
      <c r="A246" s="17"/>
      <c r="B246" s="17">
        <v>2</v>
      </c>
      <c r="D246" s="1"/>
      <c r="E246" s="10"/>
      <c r="G246" s="1" t="s">
        <v>420</v>
      </c>
      <c r="H246" s="1"/>
      <c r="I246" s="1">
        <v>0</v>
      </c>
      <c r="J246" s="1">
        <f t="shared" si="193"/>
        <v>0</v>
      </c>
      <c r="K246" s="1">
        <v>0</v>
      </c>
      <c r="L246" s="1">
        <f t="shared" si="194"/>
        <v>0</v>
      </c>
      <c r="M246" s="1">
        <v>0</v>
      </c>
      <c r="N246" s="1">
        <f t="shared" si="195"/>
        <v>0</v>
      </c>
    </row>
    <row r="247" spans="1:14" x14ac:dyDescent="0.25">
      <c r="A247" s="17">
        <v>4</v>
      </c>
      <c r="B247" s="17">
        <v>2</v>
      </c>
      <c r="D247" s="1">
        <v>717</v>
      </c>
      <c r="E247" s="10" t="s">
        <v>205</v>
      </c>
      <c r="G247" s="1" t="s">
        <v>496</v>
      </c>
      <c r="H247" s="1"/>
      <c r="I247" s="1">
        <v>0</v>
      </c>
      <c r="J247" s="1">
        <f t="shared" si="193"/>
        <v>0</v>
      </c>
      <c r="K247" s="87">
        <v>129646</v>
      </c>
      <c r="L247" s="87">
        <f t="shared" si="194"/>
        <v>129646</v>
      </c>
      <c r="M247" s="87">
        <v>0</v>
      </c>
      <c r="N247" s="87">
        <f t="shared" si="195"/>
        <v>129646</v>
      </c>
    </row>
    <row r="248" spans="1:14" x14ac:dyDescent="0.25">
      <c r="A248" s="17">
        <v>4</v>
      </c>
      <c r="B248" s="17">
        <v>2</v>
      </c>
      <c r="D248" s="1">
        <v>717</v>
      </c>
      <c r="E248" s="10" t="s">
        <v>205</v>
      </c>
      <c r="G248" s="1" t="s">
        <v>497</v>
      </c>
      <c r="H248" s="1"/>
      <c r="I248" s="1">
        <v>0</v>
      </c>
      <c r="J248" s="1">
        <f t="shared" si="193"/>
        <v>0</v>
      </c>
      <c r="K248" s="1">
        <v>10000</v>
      </c>
      <c r="L248" s="1">
        <f t="shared" si="194"/>
        <v>10000</v>
      </c>
      <c r="M248" s="1">
        <v>0</v>
      </c>
      <c r="N248" s="1">
        <f t="shared" si="195"/>
        <v>10000</v>
      </c>
    </row>
    <row r="249" spans="1:14" x14ac:dyDescent="0.25">
      <c r="A249" s="17">
        <v>4</v>
      </c>
      <c r="B249" s="17">
        <v>2</v>
      </c>
      <c r="D249" s="1"/>
      <c r="E249" s="10"/>
      <c r="G249" s="5" t="s">
        <v>155</v>
      </c>
      <c r="H249" s="106">
        <f t="shared" ref="H249:I249" si="196">SUM(H243:H248)</f>
        <v>950000</v>
      </c>
      <c r="I249" s="106">
        <f t="shared" si="196"/>
        <v>-846502</v>
      </c>
      <c r="J249" s="106">
        <f t="shared" ref="J249:K249" si="197">SUM(J243:J248)</f>
        <v>103498</v>
      </c>
      <c r="K249" s="106">
        <f t="shared" si="197"/>
        <v>120520.56</v>
      </c>
      <c r="L249" s="106">
        <f t="shared" ref="L249:M249" si="198">SUM(L243:L248)</f>
        <v>224018.56</v>
      </c>
      <c r="M249" s="106">
        <f t="shared" si="198"/>
        <v>-5732</v>
      </c>
      <c r="N249" s="106">
        <f t="shared" ref="N249" si="199">SUM(N243:N248)</f>
        <v>218286.56</v>
      </c>
    </row>
    <row r="250" spans="1:14" x14ac:dyDescent="0.25">
      <c r="A250" s="17">
        <v>4</v>
      </c>
      <c r="B250" s="17">
        <v>3</v>
      </c>
      <c r="D250" s="1">
        <v>637</v>
      </c>
      <c r="E250" s="10" t="s">
        <v>209</v>
      </c>
      <c r="G250" s="1" t="s">
        <v>156</v>
      </c>
      <c r="H250" s="115">
        <v>0</v>
      </c>
      <c r="I250" s="115">
        <v>0</v>
      </c>
      <c r="J250" s="1">
        <f>H250+I250</f>
        <v>0</v>
      </c>
      <c r="K250" s="115">
        <v>0</v>
      </c>
      <c r="L250" s="1">
        <f>J250+K250</f>
        <v>0</v>
      </c>
      <c r="M250" s="115">
        <v>0</v>
      </c>
      <c r="N250" s="1">
        <f>L250+M250</f>
        <v>0</v>
      </c>
    </row>
    <row r="251" spans="1:14" x14ac:dyDescent="0.25">
      <c r="A251" s="17">
        <v>4</v>
      </c>
      <c r="B251" s="17">
        <v>3</v>
      </c>
      <c r="D251" s="1"/>
      <c r="E251" s="10"/>
      <c r="G251" s="3" t="s">
        <v>157</v>
      </c>
      <c r="H251" s="104">
        <f t="shared" ref="H251:I251" si="200">SUM(H250)</f>
        <v>0</v>
      </c>
      <c r="I251" s="104">
        <f t="shared" si="200"/>
        <v>0</v>
      </c>
      <c r="J251" s="104">
        <f t="shared" ref="J251:K251" si="201">SUM(J250)</f>
        <v>0</v>
      </c>
      <c r="K251" s="104">
        <f t="shared" si="201"/>
        <v>0</v>
      </c>
      <c r="L251" s="104">
        <f t="shared" ref="L251:M251" si="202">SUM(L250)</f>
        <v>0</v>
      </c>
      <c r="M251" s="104">
        <f t="shared" si="202"/>
        <v>0</v>
      </c>
      <c r="N251" s="104">
        <f t="shared" ref="N251" si="203">SUM(N250)</f>
        <v>0</v>
      </c>
    </row>
    <row r="252" spans="1:14" x14ac:dyDescent="0.25">
      <c r="A252" s="17">
        <v>5</v>
      </c>
      <c r="B252" s="17">
        <v>1</v>
      </c>
      <c r="D252" s="1">
        <v>633</v>
      </c>
      <c r="E252" s="10" t="s">
        <v>215</v>
      </c>
      <c r="G252" s="1" t="s">
        <v>158</v>
      </c>
      <c r="H252" s="115">
        <v>500</v>
      </c>
      <c r="I252" s="1">
        <v>0</v>
      </c>
      <c r="J252" s="1">
        <f>H252+I252</f>
        <v>500</v>
      </c>
      <c r="K252" s="1">
        <v>0</v>
      </c>
      <c r="L252" s="1">
        <f>J252+K252</f>
        <v>500</v>
      </c>
      <c r="M252" s="1">
        <v>-300</v>
      </c>
      <c r="N252" s="1">
        <f>L252+M252</f>
        <v>200</v>
      </c>
    </row>
    <row r="253" spans="1:14" x14ac:dyDescent="0.25">
      <c r="A253" s="17">
        <v>5</v>
      </c>
      <c r="B253" s="17">
        <v>1</v>
      </c>
      <c r="D253" s="1"/>
      <c r="E253" s="10"/>
      <c r="G253" s="3" t="s">
        <v>225</v>
      </c>
      <c r="H253" s="104">
        <f t="shared" ref="H253:I253" si="204">SUM(H252)</f>
        <v>500</v>
      </c>
      <c r="I253" s="104">
        <f t="shared" si="204"/>
        <v>0</v>
      </c>
      <c r="J253" s="104">
        <f t="shared" ref="J253:K253" si="205">SUM(J252)</f>
        <v>500</v>
      </c>
      <c r="K253" s="104">
        <f t="shared" si="205"/>
        <v>0</v>
      </c>
      <c r="L253" s="104">
        <f t="shared" ref="L253:M253" si="206">SUM(L252)</f>
        <v>500</v>
      </c>
      <c r="M253" s="104">
        <f t="shared" si="206"/>
        <v>-300</v>
      </c>
      <c r="N253" s="104">
        <f t="shared" ref="N253" si="207">SUM(N252)</f>
        <v>200</v>
      </c>
    </row>
    <row r="254" spans="1:14" x14ac:dyDescent="0.25">
      <c r="A254" s="17">
        <v>5</v>
      </c>
      <c r="B254" s="17">
        <v>2</v>
      </c>
      <c r="D254" s="1">
        <v>633</v>
      </c>
      <c r="E254" s="10" t="s">
        <v>215</v>
      </c>
      <c r="G254" s="1" t="s">
        <v>159</v>
      </c>
      <c r="H254" s="1">
        <v>200</v>
      </c>
      <c r="I254" s="1">
        <v>0</v>
      </c>
      <c r="J254" s="1">
        <f t="shared" ref="J254:J257" si="208">H254+I254</f>
        <v>200</v>
      </c>
      <c r="K254" s="1">
        <v>0</v>
      </c>
      <c r="L254" s="1">
        <f t="shared" ref="L254:L257" si="209">J254+K254</f>
        <v>200</v>
      </c>
      <c r="M254" s="1">
        <v>0</v>
      </c>
      <c r="N254" s="1">
        <f t="shared" ref="N254:N257" si="210">L254+M254</f>
        <v>200</v>
      </c>
    </row>
    <row r="255" spans="1:14" x14ac:dyDescent="0.25">
      <c r="A255" s="17">
        <v>5</v>
      </c>
      <c r="B255" s="17">
        <v>2</v>
      </c>
      <c r="D255" s="87">
        <v>633</v>
      </c>
      <c r="E255" s="88" t="s">
        <v>215</v>
      </c>
      <c r="F255" s="86"/>
      <c r="G255" s="1" t="s">
        <v>383</v>
      </c>
      <c r="H255" s="1">
        <v>0</v>
      </c>
      <c r="I255" s="1">
        <v>0</v>
      </c>
      <c r="J255" s="1">
        <f t="shared" si="208"/>
        <v>0</v>
      </c>
      <c r="K255" s="1">
        <v>0</v>
      </c>
      <c r="L255" s="1">
        <f t="shared" si="209"/>
        <v>0</v>
      </c>
      <c r="M255" s="1">
        <v>0</v>
      </c>
      <c r="N255" s="1">
        <f t="shared" si="210"/>
        <v>0</v>
      </c>
    </row>
    <row r="256" spans="1:14" x14ac:dyDescent="0.25">
      <c r="A256" s="17">
        <v>5</v>
      </c>
      <c r="B256" s="17">
        <v>2</v>
      </c>
      <c r="D256" s="1">
        <v>635</v>
      </c>
      <c r="E256" s="10" t="s">
        <v>215</v>
      </c>
      <c r="G256" s="1" t="s">
        <v>409</v>
      </c>
      <c r="H256" s="1">
        <v>0</v>
      </c>
      <c r="I256" s="1">
        <v>0</v>
      </c>
      <c r="J256" s="1">
        <f t="shared" si="208"/>
        <v>0</v>
      </c>
      <c r="K256" s="1">
        <v>0</v>
      </c>
      <c r="L256" s="1">
        <f t="shared" si="209"/>
        <v>0</v>
      </c>
      <c r="M256" s="1">
        <v>0</v>
      </c>
      <c r="N256" s="1">
        <f t="shared" si="210"/>
        <v>0</v>
      </c>
    </row>
    <row r="257" spans="1:14" x14ac:dyDescent="0.25">
      <c r="A257" s="17">
        <v>5</v>
      </c>
      <c r="B257" s="17">
        <v>2</v>
      </c>
      <c r="D257" s="1">
        <v>635</v>
      </c>
      <c r="E257" s="10" t="s">
        <v>215</v>
      </c>
      <c r="G257" s="1" t="s">
        <v>160</v>
      </c>
      <c r="H257" s="1">
        <v>0</v>
      </c>
      <c r="I257" s="1">
        <v>2500</v>
      </c>
      <c r="J257" s="1">
        <f t="shared" si="208"/>
        <v>2500</v>
      </c>
      <c r="K257" s="1">
        <v>0</v>
      </c>
      <c r="L257" s="1">
        <f t="shared" si="209"/>
        <v>2500</v>
      </c>
      <c r="M257" s="1">
        <v>0</v>
      </c>
      <c r="N257" s="1">
        <f t="shared" si="210"/>
        <v>2500</v>
      </c>
    </row>
    <row r="258" spans="1:14" x14ac:dyDescent="0.25">
      <c r="A258" s="17">
        <v>5</v>
      </c>
      <c r="B258" s="17">
        <v>2</v>
      </c>
      <c r="D258" s="1"/>
      <c r="E258" s="10"/>
      <c r="G258" s="3" t="s">
        <v>161</v>
      </c>
      <c r="H258" s="104">
        <f t="shared" ref="H258:I258" si="211">SUM(H254:H257)</f>
        <v>200</v>
      </c>
      <c r="I258" s="104">
        <f t="shared" si="211"/>
        <v>2500</v>
      </c>
      <c r="J258" s="104">
        <f t="shared" ref="J258:K258" si="212">SUM(J254:J257)</f>
        <v>2700</v>
      </c>
      <c r="K258" s="104">
        <f t="shared" si="212"/>
        <v>0</v>
      </c>
      <c r="L258" s="104">
        <f t="shared" ref="L258:M258" si="213">SUM(L254:L257)</f>
        <v>2700</v>
      </c>
      <c r="M258" s="104">
        <f t="shared" si="213"/>
        <v>0</v>
      </c>
      <c r="N258" s="104">
        <f t="shared" ref="N258" si="214">SUM(N254:N257)</f>
        <v>2700</v>
      </c>
    </row>
    <row r="259" spans="1:14" x14ac:dyDescent="0.25">
      <c r="A259" s="17">
        <v>5</v>
      </c>
      <c r="B259" s="17">
        <v>2</v>
      </c>
      <c r="D259" s="1">
        <v>717</v>
      </c>
      <c r="E259" s="10" t="s">
        <v>206</v>
      </c>
      <c r="G259" s="1" t="s">
        <v>398</v>
      </c>
      <c r="H259" s="1">
        <v>0</v>
      </c>
      <c r="I259" s="1">
        <v>0</v>
      </c>
      <c r="J259" s="1">
        <f t="shared" ref="J259:J261" si="215">H259+I259</f>
        <v>0</v>
      </c>
      <c r="K259" s="1">
        <v>0</v>
      </c>
      <c r="L259" s="1">
        <f t="shared" ref="L259:L261" si="216">J259+K259</f>
        <v>0</v>
      </c>
      <c r="M259" s="1">
        <v>0</v>
      </c>
      <c r="N259" s="1">
        <f t="shared" ref="N259:N261" si="217">L259+M259</f>
        <v>0</v>
      </c>
    </row>
    <row r="260" spans="1:14" x14ac:dyDescent="0.25">
      <c r="A260" s="17">
        <v>5</v>
      </c>
      <c r="B260" s="17">
        <v>2</v>
      </c>
      <c r="D260" s="1">
        <v>717</v>
      </c>
      <c r="E260" s="10" t="s">
        <v>206</v>
      </c>
      <c r="G260" s="1" t="s">
        <v>397</v>
      </c>
      <c r="H260" s="1">
        <v>15000</v>
      </c>
      <c r="I260" s="1">
        <v>35000</v>
      </c>
      <c r="J260" s="1">
        <f t="shared" si="215"/>
        <v>50000</v>
      </c>
      <c r="K260" s="1">
        <v>0</v>
      </c>
      <c r="L260" s="1">
        <f t="shared" si="216"/>
        <v>50000</v>
      </c>
      <c r="M260" s="1">
        <v>0</v>
      </c>
      <c r="N260" s="1">
        <f t="shared" si="217"/>
        <v>50000</v>
      </c>
    </row>
    <row r="261" spans="1:14" x14ac:dyDescent="0.25">
      <c r="A261" s="17">
        <v>5</v>
      </c>
      <c r="B261" s="17">
        <v>2</v>
      </c>
      <c r="D261" s="1">
        <v>717</v>
      </c>
      <c r="E261" s="10" t="s">
        <v>206</v>
      </c>
      <c r="G261" s="1" t="s">
        <v>480</v>
      </c>
      <c r="H261" s="1">
        <v>15000</v>
      </c>
      <c r="I261" s="1">
        <v>-10000</v>
      </c>
      <c r="J261" s="1">
        <f t="shared" si="215"/>
        <v>5000</v>
      </c>
      <c r="K261" s="1">
        <v>0</v>
      </c>
      <c r="L261" s="1">
        <f t="shared" si="216"/>
        <v>5000</v>
      </c>
      <c r="M261" s="1">
        <v>-600</v>
      </c>
      <c r="N261" s="1">
        <f t="shared" si="217"/>
        <v>4400</v>
      </c>
    </row>
    <row r="262" spans="1:14" x14ac:dyDescent="0.25">
      <c r="A262" s="17">
        <v>5</v>
      </c>
      <c r="B262" s="17">
        <v>2</v>
      </c>
      <c r="D262" s="1"/>
      <c r="E262" s="10"/>
      <c r="G262" s="5" t="s">
        <v>162</v>
      </c>
      <c r="H262" s="106">
        <f t="shared" ref="H262:I262" si="218">SUM(H259:H261)</f>
        <v>30000</v>
      </c>
      <c r="I262" s="106">
        <f t="shared" si="218"/>
        <v>25000</v>
      </c>
      <c r="J262" s="106">
        <f t="shared" ref="J262:K262" si="219">SUM(J259:J261)</f>
        <v>55000</v>
      </c>
      <c r="K262" s="106">
        <f t="shared" si="219"/>
        <v>0</v>
      </c>
      <c r="L262" s="106">
        <f t="shared" ref="L262:M262" si="220">SUM(L259:L261)</f>
        <v>55000</v>
      </c>
      <c r="M262" s="106">
        <f t="shared" si="220"/>
        <v>-600</v>
      </c>
      <c r="N262" s="106">
        <f t="shared" ref="N262" si="221">SUM(N259:N261)</f>
        <v>54400</v>
      </c>
    </row>
    <row r="263" spans="1:14" x14ac:dyDescent="0.25">
      <c r="A263" s="17">
        <v>6</v>
      </c>
      <c r="B263" s="17">
        <v>1</v>
      </c>
      <c r="D263" s="1">
        <v>642</v>
      </c>
      <c r="E263" s="10" t="s">
        <v>206</v>
      </c>
      <c r="G263" s="1" t="s">
        <v>477</v>
      </c>
      <c r="H263" s="1">
        <v>15045</v>
      </c>
      <c r="I263" s="1">
        <v>0</v>
      </c>
      <c r="J263" s="1">
        <f t="shared" ref="J263:J270" si="222">H263+I263</f>
        <v>15045</v>
      </c>
      <c r="K263" s="1">
        <v>0</v>
      </c>
      <c r="L263" s="1">
        <f t="shared" ref="L263:L270" si="223">J263+K263</f>
        <v>15045</v>
      </c>
      <c r="M263" s="1">
        <v>-900</v>
      </c>
      <c r="N263" s="1">
        <f t="shared" ref="N263:N270" si="224">L263+M263</f>
        <v>14145</v>
      </c>
    </row>
    <row r="264" spans="1:14" x14ac:dyDescent="0.25">
      <c r="A264" s="17">
        <v>6</v>
      </c>
      <c r="B264" s="17">
        <v>1</v>
      </c>
      <c r="D264" s="1">
        <v>637</v>
      </c>
      <c r="E264" s="10" t="s">
        <v>208</v>
      </c>
      <c r="G264" s="1" t="s">
        <v>435</v>
      </c>
      <c r="H264" s="1">
        <v>1000</v>
      </c>
      <c r="I264" s="1">
        <v>0</v>
      </c>
      <c r="J264" s="1">
        <f t="shared" si="222"/>
        <v>1000</v>
      </c>
      <c r="K264" s="1">
        <v>-300</v>
      </c>
      <c r="L264" s="1">
        <f t="shared" si="223"/>
        <v>700</v>
      </c>
      <c r="M264" s="1">
        <v>0</v>
      </c>
      <c r="N264" s="1">
        <f t="shared" si="224"/>
        <v>700</v>
      </c>
    </row>
    <row r="265" spans="1:14" x14ac:dyDescent="0.25">
      <c r="A265" s="17">
        <v>6</v>
      </c>
      <c r="B265" s="17">
        <v>1</v>
      </c>
      <c r="D265" s="1">
        <v>633</v>
      </c>
      <c r="E265" s="10" t="s">
        <v>215</v>
      </c>
      <c r="G265" s="1" t="s">
        <v>481</v>
      </c>
      <c r="H265" s="1">
        <v>0</v>
      </c>
      <c r="I265" s="1">
        <v>1000</v>
      </c>
      <c r="J265" s="1">
        <f t="shared" ref="J265:J266" si="225">H265+I265</f>
        <v>1000</v>
      </c>
      <c r="K265" s="1">
        <v>2200</v>
      </c>
      <c r="L265" s="1">
        <f t="shared" si="223"/>
        <v>3200</v>
      </c>
      <c r="M265" s="1">
        <v>150</v>
      </c>
      <c r="N265" s="1">
        <f t="shared" si="224"/>
        <v>3350</v>
      </c>
    </row>
    <row r="266" spans="1:14" x14ac:dyDescent="0.25">
      <c r="A266" s="17">
        <v>6</v>
      </c>
      <c r="B266" s="17">
        <v>1</v>
      </c>
      <c r="D266" s="1">
        <v>633</v>
      </c>
      <c r="E266" s="10" t="s">
        <v>215</v>
      </c>
      <c r="G266" s="1" t="s">
        <v>482</v>
      </c>
      <c r="H266" s="1">
        <v>0</v>
      </c>
      <c r="I266" s="1">
        <v>1200</v>
      </c>
      <c r="J266" s="1">
        <f t="shared" si="225"/>
        <v>1200</v>
      </c>
      <c r="K266" s="1">
        <v>0</v>
      </c>
      <c r="L266" s="1">
        <f t="shared" si="223"/>
        <v>1200</v>
      </c>
      <c r="M266" s="1">
        <v>0</v>
      </c>
      <c r="N266" s="1">
        <f t="shared" si="224"/>
        <v>1200</v>
      </c>
    </row>
    <row r="267" spans="1:14" x14ac:dyDescent="0.25">
      <c r="A267" s="17">
        <v>6</v>
      </c>
      <c r="B267" s="17">
        <v>1</v>
      </c>
      <c r="D267" s="1">
        <v>633</v>
      </c>
      <c r="E267" s="10" t="s">
        <v>215</v>
      </c>
      <c r="G267" s="1" t="s">
        <v>434</v>
      </c>
      <c r="H267" s="1">
        <v>0</v>
      </c>
      <c r="I267" s="1">
        <v>0</v>
      </c>
      <c r="J267" s="1">
        <f t="shared" si="222"/>
        <v>0</v>
      </c>
      <c r="K267" s="1">
        <v>0</v>
      </c>
      <c r="L267" s="1">
        <f t="shared" si="223"/>
        <v>0</v>
      </c>
      <c r="M267" s="1">
        <v>0</v>
      </c>
      <c r="N267" s="1">
        <f t="shared" si="224"/>
        <v>0</v>
      </c>
    </row>
    <row r="268" spans="1:14" x14ac:dyDescent="0.25">
      <c r="A268" s="17">
        <v>6</v>
      </c>
      <c r="B268" s="17">
        <v>1</v>
      </c>
      <c r="D268" s="1">
        <v>637</v>
      </c>
      <c r="E268" s="10" t="s">
        <v>209</v>
      </c>
      <c r="G268" s="1" t="s">
        <v>433</v>
      </c>
      <c r="H268" s="1">
        <v>0</v>
      </c>
      <c r="I268" s="1">
        <v>0</v>
      </c>
      <c r="J268" s="1">
        <f t="shared" si="222"/>
        <v>0</v>
      </c>
      <c r="K268" s="1">
        <v>0</v>
      </c>
      <c r="L268" s="1">
        <f t="shared" si="223"/>
        <v>0</v>
      </c>
      <c r="M268" s="1">
        <v>0</v>
      </c>
      <c r="N268" s="1">
        <f t="shared" si="224"/>
        <v>0</v>
      </c>
    </row>
    <row r="269" spans="1:14" x14ac:dyDescent="0.25">
      <c r="A269" s="17">
        <v>6</v>
      </c>
      <c r="B269" s="17">
        <v>1</v>
      </c>
      <c r="D269" s="1">
        <v>635</v>
      </c>
      <c r="E269" s="10" t="s">
        <v>215</v>
      </c>
      <c r="G269" s="1" t="s">
        <v>498</v>
      </c>
      <c r="H269" s="1">
        <v>0</v>
      </c>
      <c r="I269" s="1">
        <v>0</v>
      </c>
      <c r="J269" s="1">
        <f t="shared" si="222"/>
        <v>0</v>
      </c>
      <c r="K269" s="1">
        <v>1600</v>
      </c>
      <c r="L269" s="1">
        <f t="shared" si="223"/>
        <v>1600</v>
      </c>
      <c r="M269" s="1">
        <v>0</v>
      </c>
      <c r="N269" s="1">
        <f t="shared" si="224"/>
        <v>1600</v>
      </c>
    </row>
    <row r="270" spans="1:14" x14ac:dyDescent="0.25">
      <c r="A270" s="17">
        <v>6</v>
      </c>
      <c r="B270" s="17">
        <v>1</v>
      </c>
      <c r="D270" s="1">
        <v>635</v>
      </c>
      <c r="E270" s="10" t="s">
        <v>215</v>
      </c>
      <c r="G270" s="1" t="s">
        <v>411</v>
      </c>
      <c r="H270" s="1">
        <v>0</v>
      </c>
      <c r="I270" s="1">
        <v>0</v>
      </c>
      <c r="J270" s="1">
        <f t="shared" si="222"/>
        <v>0</v>
      </c>
      <c r="K270" s="1">
        <v>0</v>
      </c>
      <c r="L270" s="1">
        <f t="shared" si="223"/>
        <v>0</v>
      </c>
      <c r="M270" s="1">
        <v>0</v>
      </c>
      <c r="N270" s="1">
        <f t="shared" si="224"/>
        <v>0</v>
      </c>
    </row>
    <row r="271" spans="1:14" x14ac:dyDescent="0.25">
      <c r="A271" s="17">
        <v>6</v>
      </c>
      <c r="B271" s="17">
        <v>1</v>
      </c>
      <c r="D271" s="1">
        <v>651</v>
      </c>
      <c r="E271" s="10" t="s">
        <v>206</v>
      </c>
      <c r="G271" s="1" t="s">
        <v>163</v>
      </c>
      <c r="H271" s="1">
        <v>0</v>
      </c>
      <c r="I271" s="1">
        <v>0</v>
      </c>
      <c r="J271" s="1">
        <f>H271+I271</f>
        <v>0</v>
      </c>
      <c r="K271" s="1">
        <v>0</v>
      </c>
      <c r="L271" s="1">
        <f>J271+K271</f>
        <v>0</v>
      </c>
      <c r="M271" s="1">
        <v>0</v>
      </c>
      <c r="N271" s="1">
        <f>L271+M271</f>
        <v>0</v>
      </c>
    </row>
    <row r="272" spans="1:14" x14ac:dyDescent="0.25">
      <c r="A272" s="17">
        <v>6</v>
      </c>
      <c r="B272" s="17">
        <v>1</v>
      </c>
      <c r="D272" s="1"/>
      <c r="E272" s="10"/>
      <c r="G272" s="3" t="s">
        <v>164</v>
      </c>
      <c r="H272" s="104">
        <f t="shared" ref="H272:N272" si="226">SUM(H263:H271)</f>
        <v>16045</v>
      </c>
      <c r="I272" s="104">
        <f t="shared" si="226"/>
        <v>2200</v>
      </c>
      <c r="J272" s="104">
        <f t="shared" si="226"/>
        <v>18245</v>
      </c>
      <c r="K272" s="104">
        <f t="shared" si="226"/>
        <v>3500</v>
      </c>
      <c r="L272" s="104">
        <f t="shared" si="226"/>
        <v>21745</v>
      </c>
      <c r="M272" s="104">
        <f t="shared" si="226"/>
        <v>-750</v>
      </c>
      <c r="N272" s="104">
        <f t="shared" si="226"/>
        <v>20995</v>
      </c>
    </row>
    <row r="273" spans="1:14" x14ac:dyDescent="0.25">
      <c r="A273" s="17">
        <v>6</v>
      </c>
      <c r="B273" s="17">
        <v>1</v>
      </c>
      <c r="D273" s="1">
        <v>717</v>
      </c>
      <c r="E273" s="10" t="s">
        <v>206</v>
      </c>
      <c r="G273" s="1" t="s">
        <v>448</v>
      </c>
      <c r="H273" s="115">
        <v>0</v>
      </c>
      <c r="I273" s="1">
        <v>0</v>
      </c>
      <c r="J273" s="1">
        <f t="shared" ref="J273:J277" si="227">H273+I273</f>
        <v>0</v>
      </c>
      <c r="K273" s="1">
        <v>0</v>
      </c>
      <c r="L273" s="1">
        <f t="shared" ref="L273:L277" si="228">J273+K273</f>
        <v>0</v>
      </c>
      <c r="M273" s="1">
        <v>0</v>
      </c>
      <c r="N273" s="1">
        <f t="shared" ref="N273:N277" si="229">L273+M273</f>
        <v>0</v>
      </c>
    </row>
    <row r="274" spans="1:14" x14ac:dyDescent="0.25">
      <c r="A274" s="17">
        <v>6</v>
      </c>
      <c r="B274" s="17">
        <v>1</v>
      </c>
      <c r="D274" s="1">
        <v>717</v>
      </c>
      <c r="E274" s="10" t="s">
        <v>206</v>
      </c>
      <c r="G274" s="1" t="s">
        <v>449</v>
      </c>
      <c r="H274" s="115"/>
      <c r="I274" s="1">
        <v>0</v>
      </c>
      <c r="J274" s="1">
        <f t="shared" si="227"/>
        <v>0</v>
      </c>
      <c r="K274" s="1">
        <v>0</v>
      </c>
      <c r="L274" s="1">
        <f t="shared" si="228"/>
        <v>0</v>
      </c>
      <c r="M274" s="1">
        <v>0</v>
      </c>
      <c r="N274" s="1">
        <f t="shared" si="229"/>
        <v>0</v>
      </c>
    </row>
    <row r="275" spans="1:14" x14ac:dyDescent="0.25">
      <c r="A275" s="17">
        <v>6</v>
      </c>
      <c r="B275" s="17">
        <v>1</v>
      </c>
      <c r="D275" s="1">
        <v>717</v>
      </c>
      <c r="E275" s="10" t="s">
        <v>206</v>
      </c>
      <c r="G275" s="1" t="s">
        <v>436</v>
      </c>
      <c r="H275" s="115"/>
      <c r="I275" s="1">
        <v>0</v>
      </c>
      <c r="J275" s="1">
        <f t="shared" si="227"/>
        <v>0</v>
      </c>
      <c r="K275" s="1">
        <v>0</v>
      </c>
      <c r="L275" s="1">
        <f t="shared" si="228"/>
        <v>0</v>
      </c>
      <c r="M275" s="1">
        <v>0</v>
      </c>
      <c r="N275" s="1">
        <f t="shared" si="229"/>
        <v>0</v>
      </c>
    </row>
    <row r="276" spans="1:14" x14ac:dyDescent="0.25">
      <c r="A276" s="17">
        <v>6</v>
      </c>
      <c r="B276" s="17">
        <v>1</v>
      </c>
      <c r="D276" s="1">
        <v>717</v>
      </c>
      <c r="E276" s="10" t="s">
        <v>206</v>
      </c>
      <c r="G276" s="1" t="s">
        <v>407</v>
      </c>
      <c r="H276" s="115">
        <v>0</v>
      </c>
      <c r="I276" s="1">
        <v>0</v>
      </c>
      <c r="J276" s="1">
        <f t="shared" si="227"/>
        <v>0</v>
      </c>
      <c r="K276" s="1">
        <v>0</v>
      </c>
      <c r="L276" s="1">
        <f t="shared" si="228"/>
        <v>0</v>
      </c>
      <c r="M276" s="1">
        <v>0</v>
      </c>
      <c r="N276" s="1">
        <f t="shared" si="229"/>
        <v>0</v>
      </c>
    </row>
    <row r="277" spans="1:14" x14ac:dyDescent="0.25">
      <c r="A277" s="17">
        <v>6</v>
      </c>
      <c r="B277" s="17">
        <v>1</v>
      </c>
      <c r="D277" s="1">
        <v>717</v>
      </c>
      <c r="E277" s="10" t="s">
        <v>206</v>
      </c>
      <c r="G277" s="1" t="s">
        <v>408</v>
      </c>
      <c r="H277" s="115">
        <v>0</v>
      </c>
      <c r="I277" s="1">
        <v>0</v>
      </c>
      <c r="J277" s="1">
        <f t="shared" si="227"/>
        <v>0</v>
      </c>
      <c r="K277" s="1">
        <v>0</v>
      </c>
      <c r="L277" s="1">
        <f t="shared" si="228"/>
        <v>0</v>
      </c>
      <c r="M277" s="1">
        <v>0</v>
      </c>
      <c r="N277" s="1">
        <f t="shared" si="229"/>
        <v>0</v>
      </c>
    </row>
    <row r="278" spans="1:14" x14ac:dyDescent="0.25">
      <c r="A278" s="17">
        <v>6</v>
      </c>
      <c r="B278" s="17">
        <v>1</v>
      </c>
      <c r="D278" s="1"/>
      <c r="E278" s="10"/>
      <c r="G278" s="5" t="s">
        <v>165</v>
      </c>
      <c r="H278" s="106">
        <f t="shared" ref="H278:I278" si="230">SUM(H273:H277)</f>
        <v>0</v>
      </c>
      <c r="I278" s="106">
        <f t="shared" si="230"/>
        <v>0</v>
      </c>
      <c r="J278" s="106">
        <f t="shared" ref="J278:K278" si="231">SUM(J273:J277)</f>
        <v>0</v>
      </c>
      <c r="K278" s="106">
        <f t="shared" si="231"/>
        <v>0</v>
      </c>
      <c r="L278" s="106">
        <f t="shared" ref="L278:M278" si="232">SUM(L273:L277)</f>
        <v>0</v>
      </c>
      <c r="M278" s="106">
        <f t="shared" si="232"/>
        <v>0</v>
      </c>
      <c r="N278" s="106">
        <f t="shared" ref="N278" si="233">SUM(N273:N277)</f>
        <v>0</v>
      </c>
    </row>
    <row r="279" spans="1:14" x14ac:dyDescent="0.25">
      <c r="A279" s="17">
        <v>6</v>
      </c>
      <c r="B279" s="17">
        <v>2</v>
      </c>
      <c r="D279" s="1">
        <v>637</v>
      </c>
      <c r="E279" s="10" t="s">
        <v>206</v>
      </c>
      <c r="G279" s="1" t="s">
        <v>166</v>
      </c>
      <c r="H279" s="1">
        <v>300</v>
      </c>
      <c r="I279" s="1">
        <v>0</v>
      </c>
      <c r="J279" s="1">
        <f t="shared" ref="J279:J280" si="234">H279+I279</f>
        <v>300</v>
      </c>
      <c r="K279" s="1">
        <v>-100</v>
      </c>
      <c r="L279" s="1">
        <f t="shared" ref="L279:L280" si="235">J279+K279</f>
        <v>200</v>
      </c>
      <c r="M279" s="1">
        <v>-100</v>
      </c>
      <c r="N279" s="1">
        <f t="shared" ref="N279:N280" si="236">L279+M279</f>
        <v>100</v>
      </c>
    </row>
    <row r="280" spans="1:14" x14ac:dyDescent="0.25">
      <c r="A280" s="17">
        <v>6</v>
      </c>
      <c r="B280" s="17">
        <v>2</v>
      </c>
      <c r="D280" s="1">
        <v>633</v>
      </c>
      <c r="E280" s="10" t="s">
        <v>211</v>
      </c>
      <c r="G280" s="1" t="s">
        <v>167</v>
      </c>
      <c r="H280" s="1">
        <v>200</v>
      </c>
      <c r="I280" s="1">
        <v>0</v>
      </c>
      <c r="J280" s="1">
        <f t="shared" si="234"/>
        <v>200</v>
      </c>
      <c r="K280" s="1">
        <v>100</v>
      </c>
      <c r="L280" s="1">
        <f t="shared" si="235"/>
        <v>300</v>
      </c>
      <c r="M280" s="1">
        <v>0</v>
      </c>
      <c r="N280" s="1">
        <f t="shared" si="236"/>
        <v>300</v>
      </c>
    </row>
    <row r="281" spans="1:14" x14ac:dyDescent="0.25">
      <c r="A281" s="17">
        <v>6</v>
      </c>
      <c r="B281" s="17">
        <v>2</v>
      </c>
      <c r="D281" s="1"/>
      <c r="E281" s="10"/>
      <c r="G281" s="3" t="s">
        <v>168</v>
      </c>
      <c r="H281" s="104">
        <f t="shared" ref="H281:I281" si="237">SUM(H279:H280)</f>
        <v>500</v>
      </c>
      <c r="I281" s="104">
        <f t="shared" si="237"/>
        <v>0</v>
      </c>
      <c r="J281" s="104">
        <f t="shared" ref="J281:K281" si="238">SUM(J279:J280)</f>
        <v>500</v>
      </c>
      <c r="K281" s="104">
        <f t="shared" si="238"/>
        <v>0</v>
      </c>
      <c r="L281" s="104">
        <f t="shared" ref="L281:M281" si="239">SUM(L279:L280)</f>
        <v>500</v>
      </c>
      <c r="M281" s="104">
        <f t="shared" si="239"/>
        <v>-100</v>
      </c>
      <c r="N281" s="104">
        <f t="shared" ref="N281" si="240">SUM(N279:N280)</f>
        <v>400</v>
      </c>
    </row>
    <row r="282" spans="1:14" x14ac:dyDescent="0.25">
      <c r="A282" s="17">
        <v>7</v>
      </c>
      <c r="B282" s="17">
        <v>1</v>
      </c>
      <c r="D282" s="1">
        <v>632</v>
      </c>
      <c r="E282" s="10" t="s">
        <v>205</v>
      </c>
      <c r="G282" s="1" t="s">
        <v>169</v>
      </c>
      <c r="H282" s="1">
        <v>1000</v>
      </c>
      <c r="I282" s="1">
        <v>0</v>
      </c>
      <c r="J282" s="1">
        <f t="shared" ref="J282:J290" si="241">H282+I282</f>
        <v>1000</v>
      </c>
      <c r="K282" s="1">
        <v>400</v>
      </c>
      <c r="L282" s="1">
        <f t="shared" ref="L282:L290" si="242">J282+K282</f>
        <v>1400</v>
      </c>
      <c r="M282" s="1">
        <v>0</v>
      </c>
      <c r="N282" s="1">
        <f t="shared" ref="N282:N290" si="243">L282+M282</f>
        <v>1400</v>
      </c>
    </row>
    <row r="283" spans="1:14" x14ac:dyDescent="0.25">
      <c r="A283" s="17">
        <v>7</v>
      </c>
      <c r="B283" s="17">
        <v>1</v>
      </c>
      <c r="D283" s="1">
        <v>632</v>
      </c>
      <c r="E283" s="10" t="s">
        <v>206</v>
      </c>
      <c r="G283" s="1" t="s">
        <v>170</v>
      </c>
      <c r="H283" s="1">
        <v>400</v>
      </c>
      <c r="I283" s="1">
        <v>0</v>
      </c>
      <c r="J283" s="1">
        <f t="shared" si="241"/>
        <v>400</v>
      </c>
      <c r="K283" s="1">
        <v>0</v>
      </c>
      <c r="L283" s="1">
        <f t="shared" si="242"/>
        <v>400</v>
      </c>
      <c r="M283" s="1">
        <v>0</v>
      </c>
      <c r="N283" s="1">
        <f t="shared" si="243"/>
        <v>400</v>
      </c>
    </row>
    <row r="284" spans="1:14" x14ac:dyDescent="0.25">
      <c r="A284" s="17">
        <v>7</v>
      </c>
      <c r="B284" s="17">
        <v>1</v>
      </c>
      <c r="D284" s="1">
        <v>633</v>
      </c>
      <c r="E284" s="10" t="s">
        <v>215</v>
      </c>
      <c r="G284" s="1" t="s">
        <v>171</v>
      </c>
      <c r="H284" s="1">
        <v>1900</v>
      </c>
      <c r="I284" s="1">
        <v>-500</v>
      </c>
      <c r="J284" s="1">
        <f t="shared" si="241"/>
        <v>1400</v>
      </c>
      <c r="K284" s="1">
        <v>0</v>
      </c>
      <c r="L284" s="1">
        <f t="shared" si="242"/>
        <v>1400</v>
      </c>
      <c r="M284" s="1">
        <v>500</v>
      </c>
      <c r="N284" s="1">
        <f t="shared" si="243"/>
        <v>1900</v>
      </c>
    </row>
    <row r="285" spans="1:14" x14ac:dyDescent="0.25">
      <c r="A285" s="17">
        <v>7</v>
      </c>
      <c r="B285" s="17">
        <v>1</v>
      </c>
      <c r="D285" s="1">
        <v>635</v>
      </c>
      <c r="E285" s="10" t="s">
        <v>215</v>
      </c>
      <c r="G285" s="1" t="s">
        <v>172</v>
      </c>
      <c r="H285" s="1">
        <v>1500</v>
      </c>
      <c r="I285" s="1">
        <v>2300</v>
      </c>
      <c r="J285" s="1">
        <f t="shared" si="241"/>
        <v>3800</v>
      </c>
      <c r="K285" s="1">
        <v>0</v>
      </c>
      <c r="L285" s="1">
        <f t="shared" si="242"/>
        <v>3800</v>
      </c>
      <c r="M285" s="1">
        <v>0</v>
      </c>
      <c r="N285" s="1">
        <f t="shared" si="243"/>
        <v>3800</v>
      </c>
    </row>
    <row r="286" spans="1:14" x14ac:dyDescent="0.25">
      <c r="A286" s="17">
        <v>7</v>
      </c>
      <c r="B286" s="17">
        <v>1</v>
      </c>
      <c r="D286" s="1">
        <v>637</v>
      </c>
      <c r="E286" s="10" t="s">
        <v>206</v>
      </c>
      <c r="G286" s="1" t="s">
        <v>173</v>
      </c>
      <c r="H286" s="1">
        <v>500</v>
      </c>
      <c r="I286" s="1">
        <v>0</v>
      </c>
      <c r="J286" s="1">
        <f t="shared" si="241"/>
        <v>500</v>
      </c>
      <c r="K286" s="1">
        <v>-400</v>
      </c>
      <c r="L286" s="1">
        <f t="shared" si="242"/>
        <v>100</v>
      </c>
      <c r="M286" s="1">
        <v>0</v>
      </c>
      <c r="N286" s="1">
        <f t="shared" si="243"/>
        <v>100</v>
      </c>
    </row>
    <row r="287" spans="1:14" x14ac:dyDescent="0.25">
      <c r="A287" s="17">
        <v>7</v>
      </c>
      <c r="B287" s="17">
        <v>1</v>
      </c>
      <c r="D287" s="1">
        <v>637</v>
      </c>
      <c r="E287" s="10" t="s">
        <v>208</v>
      </c>
      <c r="G287" s="1" t="s">
        <v>174</v>
      </c>
      <c r="H287" s="1">
        <v>2000</v>
      </c>
      <c r="I287" s="1">
        <v>-1000</v>
      </c>
      <c r="J287" s="1">
        <f t="shared" si="241"/>
        <v>1000</v>
      </c>
      <c r="K287" s="1">
        <v>300</v>
      </c>
      <c r="L287" s="1">
        <f t="shared" si="242"/>
        <v>1300</v>
      </c>
      <c r="M287" s="1">
        <v>0</v>
      </c>
      <c r="N287" s="1">
        <f t="shared" si="243"/>
        <v>1300</v>
      </c>
    </row>
    <row r="288" spans="1:14" x14ac:dyDescent="0.25">
      <c r="A288" s="17">
        <v>7</v>
      </c>
      <c r="B288" s="17">
        <v>1</v>
      </c>
      <c r="D288" s="1">
        <v>642</v>
      </c>
      <c r="E288" s="10" t="s">
        <v>205</v>
      </c>
      <c r="G288" s="1" t="s">
        <v>175</v>
      </c>
      <c r="H288" s="1">
        <v>1500</v>
      </c>
      <c r="I288" s="1">
        <v>-500</v>
      </c>
      <c r="J288" s="1">
        <f t="shared" si="241"/>
        <v>1000</v>
      </c>
      <c r="K288" s="1">
        <v>-500</v>
      </c>
      <c r="L288" s="1">
        <f t="shared" si="242"/>
        <v>500</v>
      </c>
      <c r="M288" s="1">
        <v>1100</v>
      </c>
      <c r="N288" s="1">
        <f t="shared" si="243"/>
        <v>1600</v>
      </c>
    </row>
    <row r="289" spans="1:14" x14ac:dyDescent="0.25">
      <c r="A289" s="17">
        <v>7</v>
      </c>
      <c r="B289" s="17">
        <v>1</v>
      </c>
      <c r="D289" s="1">
        <v>632</v>
      </c>
      <c r="E289" s="10" t="s">
        <v>205</v>
      </c>
      <c r="G289" s="1" t="s">
        <v>176</v>
      </c>
      <c r="H289" s="1">
        <v>1000</v>
      </c>
      <c r="I289" s="1">
        <v>0</v>
      </c>
      <c r="J289" s="1">
        <f t="shared" si="241"/>
        <v>1000</v>
      </c>
      <c r="K289" s="1">
        <v>0</v>
      </c>
      <c r="L289" s="1">
        <f t="shared" si="242"/>
        <v>1000</v>
      </c>
      <c r="M289" s="1">
        <v>0</v>
      </c>
      <c r="N289" s="1">
        <f t="shared" si="243"/>
        <v>1000</v>
      </c>
    </row>
    <row r="290" spans="1:14" x14ac:dyDescent="0.25">
      <c r="A290" s="17">
        <v>7</v>
      </c>
      <c r="B290" s="17">
        <v>1</v>
      </c>
      <c r="D290" s="137">
        <v>635</v>
      </c>
      <c r="E290" s="138" t="s">
        <v>215</v>
      </c>
      <c r="G290" s="1" t="s">
        <v>179</v>
      </c>
      <c r="H290" s="115">
        <v>0</v>
      </c>
      <c r="I290" s="1">
        <v>600</v>
      </c>
      <c r="J290" s="1">
        <f t="shared" si="241"/>
        <v>600</v>
      </c>
      <c r="K290" s="1">
        <v>100</v>
      </c>
      <c r="L290" s="1">
        <f t="shared" si="242"/>
        <v>700</v>
      </c>
      <c r="M290" s="1">
        <v>0</v>
      </c>
      <c r="N290" s="1">
        <f t="shared" si="243"/>
        <v>700</v>
      </c>
    </row>
    <row r="291" spans="1:14" x14ac:dyDescent="0.25">
      <c r="A291" s="17">
        <v>7</v>
      </c>
      <c r="B291" s="17">
        <v>1</v>
      </c>
      <c r="D291" s="1"/>
      <c r="E291" s="10"/>
      <c r="G291" s="3" t="s">
        <v>177</v>
      </c>
      <c r="H291" s="104">
        <f t="shared" ref="H291:I291" si="244">SUM(H282:H290)</f>
        <v>9800</v>
      </c>
      <c r="I291" s="104">
        <f t="shared" si="244"/>
        <v>900</v>
      </c>
      <c r="J291" s="104">
        <f t="shared" ref="J291:K291" si="245">SUM(J282:J290)</f>
        <v>10700</v>
      </c>
      <c r="K291" s="104">
        <f t="shared" si="245"/>
        <v>-100</v>
      </c>
      <c r="L291" s="104">
        <f t="shared" ref="L291:M291" si="246">SUM(L282:L290)</f>
        <v>10600</v>
      </c>
      <c r="M291" s="104">
        <f t="shared" si="246"/>
        <v>1600</v>
      </c>
      <c r="N291" s="104">
        <f t="shared" ref="N291" si="247">SUM(N282:N290)</f>
        <v>12200</v>
      </c>
    </row>
    <row r="292" spans="1:14" x14ac:dyDescent="0.25">
      <c r="A292" s="17">
        <v>7</v>
      </c>
      <c r="B292" s="17">
        <v>1</v>
      </c>
      <c r="D292" s="1">
        <v>711</v>
      </c>
      <c r="E292" s="10" t="s">
        <v>205</v>
      </c>
      <c r="G292" s="1" t="s">
        <v>178</v>
      </c>
      <c r="H292" s="1">
        <v>5000</v>
      </c>
      <c r="I292" s="1">
        <v>0</v>
      </c>
      <c r="J292" s="1">
        <f t="shared" ref="J292:J295" si="248">H292+I292</f>
        <v>5000</v>
      </c>
      <c r="K292" s="1">
        <v>3850</v>
      </c>
      <c r="L292" s="1">
        <f t="shared" ref="L292:L295" si="249">J292+K292</f>
        <v>8850</v>
      </c>
      <c r="M292" s="1">
        <v>0</v>
      </c>
      <c r="N292" s="1">
        <f t="shared" ref="N292:N295" si="250">L292+M292</f>
        <v>8850</v>
      </c>
    </row>
    <row r="293" spans="1:14" x14ac:dyDescent="0.25">
      <c r="A293" s="17">
        <v>7</v>
      </c>
      <c r="B293" s="17">
        <v>1</v>
      </c>
      <c r="D293" s="1">
        <v>717</v>
      </c>
      <c r="E293" s="10" t="s">
        <v>205</v>
      </c>
      <c r="G293" s="1" t="s">
        <v>465</v>
      </c>
      <c r="H293" s="1">
        <v>0</v>
      </c>
      <c r="I293" s="1">
        <v>0</v>
      </c>
      <c r="J293" s="1">
        <f t="shared" si="248"/>
        <v>0</v>
      </c>
      <c r="K293" s="1">
        <v>0</v>
      </c>
      <c r="L293" s="1">
        <f t="shared" si="249"/>
        <v>0</v>
      </c>
      <c r="M293" s="1">
        <v>0</v>
      </c>
      <c r="N293" s="1">
        <f t="shared" si="250"/>
        <v>0</v>
      </c>
    </row>
    <row r="294" spans="1:14" x14ac:dyDescent="0.25">
      <c r="A294" s="17">
        <v>7</v>
      </c>
      <c r="B294" s="17">
        <v>1</v>
      </c>
      <c r="D294" s="1">
        <v>717</v>
      </c>
      <c r="E294" s="10" t="s">
        <v>206</v>
      </c>
      <c r="G294" s="1" t="s">
        <v>445</v>
      </c>
      <c r="H294" s="1"/>
      <c r="I294" s="1">
        <v>0</v>
      </c>
      <c r="J294" s="1">
        <f t="shared" si="248"/>
        <v>0</v>
      </c>
      <c r="K294" s="1">
        <v>0</v>
      </c>
      <c r="L294" s="1">
        <f t="shared" si="249"/>
        <v>0</v>
      </c>
      <c r="M294" s="1">
        <v>0</v>
      </c>
      <c r="N294" s="1">
        <f t="shared" si="250"/>
        <v>0</v>
      </c>
    </row>
    <row r="295" spans="1:14" x14ac:dyDescent="0.25">
      <c r="A295" s="17">
        <v>7</v>
      </c>
      <c r="B295" s="17">
        <v>1</v>
      </c>
      <c r="D295" s="1">
        <v>717</v>
      </c>
      <c r="E295" s="10" t="s">
        <v>206</v>
      </c>
      <c r="G295" s="1" t="s">
        <v>437</v>
      </c>
      <c r="H295" s="1">
        <v>0</v>
      </c>
      <c r="I295" s="1">
        <v>0</v>
      </c>
      <c r="J295" s="1">
        <f t="shared" si="248"/>
        <v>0</v>
      </c>
      <c r="K295" s="1">
        <v>0</v>
      </c>
      <c r="L295" s="1">
        <f t="shared" si="249"/>
        <v>0</v>
      </c>
      <c r="M295" s="1">
        <v>0</v>
      </c>
      <c r="N295" s="1">
        <f t="shared" si="250"/>
        <v>0</v>
      </c>
    </row>
    <row r="296" spans="1:14" x14ac:dyDescent="0.25">
      <c r="A296" s="17">
        <v>7</v>
      </c>
      <c r="B296" s="17">
        <v>1</v>
      </c>
      <c r="D296" s="1"/>
      <c r="E296" s="10"/>
      <c r="G296" s="5" t="s">
        <v>180</v>
      </c>
      <c r="H296" s="106">
        <f t="shared" ref="H296:I296" si="251">SUM(H292:H295)</f>
        <v>5000</v>
      </c>
      <c r="I296" s="106">
        <f t="shared" si="251"/>
        <v>0</v>
      </c>
      <c r="J296" s="106">
        <f t="shared" ref="J296:K296" si="252">SUM(J292:J295)</f>
        <v>5000</v>
      </c>
      <c r="K296" s="106">
        <f t="shared" si="252"/>
        <v>3850</v>
      </c>
      <c r="L296" s="106">
        <f t="shared" ref="L296:M296" si="253">SUM(L292:L295)</f>
        <v>8850</v>
      </c>
      <c r="M296" s="106">
        <f t="shared" si="253"/>
        <v>0</v>
      </c>
      <c r="N296" s="106">
        <f t="shared" ref="N296" si="254">SUM(N292:N295)</f>
        <v>8850</v>
      </c>
    </row>
    <row r="297" spans="1:14" x14ac:dyDescent="0.25">
      <c r="A297" s="17">
        <v>8</v>
      </c>
      <c r="B297" s="17">
        <v>1</v>
      </c>
      <c r="D297" s="1">
        <v>632</v>
      </c>
      <c r="E297" s="10" t="s">
        <v>205</v>
      </c>
      <c r="G297" s="1" t="s">
        <v>181</v>
      </c>
      <c r="H297" s="1">
        <v>1000</v>
      </c>
      <c r="I297" s="1">
        <v>0</v>
      </c>
      <c r="J297" s="1">
        <f t="shared" ref="J297:J303" si="255">H297+I297</f>
        <v>1000</v>
      </c>
      <c r="K297" s="1">
        <v>0</v>
      </c>
      <c r="L297" s="1">
        <f t="shared" ref="L297:L303" si="256">J297+K297</f>
        <v>1000</v>
      </c>
      <c r="M297" s="1">
        <v>0</v>
      </c>
      <c r="N297" s="1">
        <f t="shared" ref="N297:N303" si="257">L297+M297</f>
        <v>1000</v>
      </c>
    </row>
    <row r="298" spans="1:14" x14ac:dyDescent="0.25">
      <c r="A298" s="17">
        <v>8</v>
      </c>
      <c r="B298" s="17">
        <v>1</v>
      </c>
      <c r="D298" s="1">
        <v>632</v>
      </c>
      <c r="E298" s="10" t="s">
        <v>206</v>
      </c>
      <c r="G298" s="1" t="s">
        <v>182</v>
      </c>
      <c r="H298" s="1">
        <v>500</v>
      </c>
      <c r="I298" s="1">
        <v>0</v>
      </c>
      <c r="J298" s="1">
        <f t="shared" si="255"/>
        <v>500</v>
      </c>
      <c r="K298" s="1">
        <v>0</v>
      </c>
      <c r="L298" s="1">
        <f t="shared" si="256"/>
        <v>500</v>
      </c>
      <c r="M298" s="1">
        <v>-300</v>
      </c>
      <c r="N298" s="1">
        <f t="shared" si="257"/>
        <v>200</v>
      </c>
    </row>
    <row r="299" spans="1:14" x14ac:dyDescent="0.25">
      <c r="A299" s="17">
        <v>8</v>
      </c>
      <c r="B299" s="17">
        <v>1</v>
      </c>
      <c r="D299" s="1">
        <v>633</v>
      </c>
      <c r="E299" s="10" t="s">
        <v>205</v>
      </c>
      <c r="G299" s="1" t="s">
        <v>183</v>
      </c>
      <c r="H299" s="1">
        <v>1500</v>
      </c>
      <c r="I299" s="1">
        <v>0</v>
      </c>
      <c r="J299" s="1">
        <f t="shared" si="255"/>
        <v>1500</v>
      </c>
      <c r="K299" s="1">
        <v>-400</v>
      </c>
      <c r="L299" s="1">
        <f t="shared" si="256"/>
        <v>1100</v>
      </c>
      <c r="M299" s="1">
        <v>0</v>
      </c>
      <c r="N299" s="1">
        <f t="shared" si="257"/>
        <v>1100</v>
      </c>
    </row>
    <row r="300" spans="1:14" x14ac:dyDescent="0.25">
      <c r="A300" s="17">
        <v>8</v>
      </c>
      <c r="B300" s="17">
        <v>1</v>
      </c>
      <c r="D300" s="1">
        <v>633</v>
      </c>
      <c r="E300" s="10" t="s">
        <v>215</v>
      </c>
      <c r="G300" s="1" t="s">
        <v>396</v>
      </c>
      <c r="H300" s="1">
        <v>3000</v>
      </c>
      <c r="I300" s="1">
        <v>-1500</v>
      </c>
      <c r="J300" s="1">
        <f t="shared" si="255"/>
        <v>1500</v>
      </c>
      <c r="K300" s="1">
        <v>0</v>
      </c>
      <c r="L300" s="1">
        <f t="shared" si="256"/>
        <v>1500</v>
      </c>
      <c r="M300" s="1">
        <v>0</v>
      </c>
      <c r="N300" s="1">
        <f t="shared" si="257"/>
        <v>1500</v>
      </c>
    </row>
    <row r="301" spans="1:14" x14ac:dyDescent="0.25">
      <c r="A301" s="17">
        <v>8</v>
      </c>
      <c r="B301" s="17">
        <v>1</v>
      </c>
      <c r="D301" s="1">
        <v>635</v>
      </c>
      <c r="E301" s="10" t="s">
        <v>208</v>
      </c>
      <c r="G301" s="1" t="s">
        <v>184</v>
      </c>
      <c r="H301" s="1">
        <v>500</v>
      </c>
      <c r="I301" s="1">
        <v>0</v>
      </c>
      <c r="J301" s="1">
        <f t="shared" si="255"/>
        <v>500</v>
      </c>
      <c r="K301" s="1">
        <v>-300</v>
      </c>
      <c r="L301" s="1">
        <f t="shared" si="256"/>
        <v>200</v>
      </c>
      <c r="M301" s="1">
        <v>0</v>
      </c>
      <c r="N301" s="1">
        <f t="shared" si="257"/>
        <v>200</v>
      </c>
    </row>
    <row r="302" spans="1:14" x14ac:dyDescent="0.25">
      <c r="A302" s="17">
        <v>8</v>
      </c>
      <c r="B302" s="17">
        <v>1</v>
      </c>
      <c r="D302" s="1">
        <v>635</v>
      </c>
      <c r="E302" s="10" t="s">
        <v>215</v>
      </c>
      <c r="G302" s="1" t="s">
        <v>185</v>
      </c>
      <c r="H302" s="1">
        <v>15113</v>
      </c>
      <c r="I302" s="1">
        <v>7500</v>
      </c>
      <c r="J302" s="1">
        <f t="shared" si="255"/>
        <v>22613</v>
      </c>
      <c r="K302" s="1">
        <v>700</v>
      </c>
      <c r="L302" s="1">
        <f t="shared" si="256"/>
        <v>23313</v>
      </c>
      <c r="M302" s="1">
        <v>6000</v>
      </c>
      <c r="N302" s="1">
        <f t="shared" si="257"/>
        <v>29313</v>
      </c>
    </row>
    <row r="303" spans="1:14" x14ac:dyDescent="0.25">
      <c r="A303" s="17">
        <v>8</v>
      </c>
      <c r="B303" s="17">
        <v>1</v>
      </c>
      <c r="D303" s="1">
        <v>637</v>
      </c>
      <c r="E303" s="10" t="s">
        <v>208</v>
      </c>
      <c r="G303" s="1" t="s">
        <v>186</v>
      </c>
      <c r="H303" s="1">
        <v>400</v>
      </c>
      <c r="I303" s="1">
        <v>0</v>
      </c>
      <c r="J303" s="1">
        <f t="shared" si="255"/>
        <v>400</v>
      </c>
      <c r="K303" s="1">
        <v>0</v>
      </c>
      <c r="L303" s="1">
        <f t="shared" si="256"/>
        <v>400</v>
      </c>
      <c r="M303" s="1">
        <v>0</v>
      </c>
      <c r="N303" s="1">
        <f t="shared" si="257"/>
        <v>400</v>
      </c>
    </row>
    <row r="304" spans="1:14" x14ac:dyDescent="0.25">
      <c r="A304" s="17">
        <v>8</v>
      </c>
      <c r="B304" s="17">
        <v>1</v>
      </c>
      <c r="D304" s="1">
        <v>632</v>
      </c>
      <c r="E304" s="10" t="s">
        <v>205</v>
      </c>
      <c r="G304" s="1" t="s">
        <v>187</v>
      </c>
      <c r="H304" s="1">
        <v>500</v>
      </c>
      <c r="I304" s="1">
        <v>0</v>
      </c>
      <c r="J304" s="1">
        <f t="shared" ref="J304:J306" si="258">H304+I304</f>
        <v>500</v>
      </c>
      <c r="K304" s="1">
        <v>0</v>
      </c>
      <c r="L304" s="1">
        <f t="shared" ref="L304:L306" si="259">J304+K304</f>
        <v>500</v>
      </c>
      <c r="M304" s="1">
        <v>0</v>
      </c>
      <c r="N304" s="1">
        <f t="shared" ref="N304:N306" si="260">L304+M304</f>
        <v>500</v>
      </c>
    </row>
    <row r="305" spans="1:14" x14ac:dyDescent="0.25">
      <c r="A305" s="17">
        <v>8</v>
      </c>
      <c r="B305" s="17">
        <v>1</v>
      </c>
      <c r="D305" s="1">
        <v>635</v>
      </c>
      <c r="E305" s="10" t="s">
        <v>215</v>
      </c>
      <c r="G305" s="1" t="s">
        <v>515</v>
      </c>
      <c r="H305" s="1">
        <v>0</v>
      </c>
      <c r="I305" s="1">
        <v>0</v>
      </c>
      <c r="J305" s="1">
        <f t="shared" si="258"/>
        <v>0</v>
      </c>
      <c r="K305" s="1">
        <v>0</v>
      </c>
      <c r="L305" s="1">
        <f t="shared" si="259"/>
        <v>0</v>
      </c>
      <c r="M305" s="1">
        <v>2000</v>
      </c>
      <c r="N305" s="1">
        <f t="shared" si="260"/>
        <v>2000</v>
      </c>
    </row>
    <row r="306" spans="1:14" x14ac:dyDescent="0.25">
      <c r="A306" s="17">
        <v>8</v>
      </c>
      <c r="B306" s="17">
        <v>1</v>
      </c>
      <c r="D306" s="1">
        <v>633</v>
      </c>
      <c r="E306" s="10" t="s">
        <v>215</v>
      </c>
      <c r="G306" s="1" t="s">
        <v>516</v>
      </c>
      <c r="H306" s="1">
        <v>0</v>
      </c>
      <c r="I306" s="1">
        <v>0</v>
      </c>
      <c r="J306" s="1">
        <f t="shared" si="258"/>
        <v>0</v>
      </c>
      <c r="K306" s="1">
        <v>0</v>
      </c>
      <c r="L306" s="1">
        <f t="shared" si="259"/>
        <v>0</v>
      </c>
      <c r="M306" s="1">
        <v>2000</v>
      </c>
      <c r="N306" s="1">
        <f t="shared" si="260"/>
        <v>2000</v>
      </c>
    </row>
    <row r="307" spans="1:14" x14ac:dyDescent="0.25">
      <c r="A307" s="17">
        <v>8</v>
      </c>
      <c r="B307" s="17">
        <v>1</v>
      </c>
      <c r="D307" s="1"/>
      <c r="E307" s="10"/>
      <c r="G307" s="3" t="s">
        <v>188</v>
      </c>
      <c r="H307" s="104">
        <f t="shared" ref="H307:I307" si="261">SUM(H297:H306)</f>
        <v>22513</v>
      </c>
      <c r="I307" s="104">
        <f t="shared" si="261"/>
        <v>6000</v>
      </c>
      <c r="J307" s="104">
        <f t="shared" ref="J307:K307" si="262">SUM(J297:J306)</f>
        <v>28513</v>
      </c>
      <c r="K307" s="104">
        <f t="shared" si="262"/>
        <v>0</v>
      </c>
      <c r="L307" s="104">
        <f t="shared" ref="L307:M307" si="263">SUM(L297:L306)</f>
        <v>28513</v>
      </c>
      <c r="M307" s="104">
        <f t="shared" si="263"/>
        <v>9700</v>
      </c>
      <c r="N307" s="104">
        <f t="shared" ref="N307" si="264">SUM(N297:N306)</f>
        <v>38213</v>
      </c>
    </row>
    <row r="308" spans="1:14" x14ac:dyDescent="0.25">
      <c r="A308" s="17">
        <v>8</v>
      </c>
      <c r="B308" s="17">
        <v>1</v>
      </c>
      <c r="D308" s="1">
        <v>717</v>
      </c>
      <c r="E308" s="10" t="s">
        <v>206</v>
      </c>
      <c r="G308" s="1" t="s">
        <v>446</v>
      </c>
      <c r="H308" s="1">
        <v>15000</v>
      </c>
      <c r="I308" s="1">
        <v>-14000</v>
      </c>
      <c r="J308" s="1">
        <f t="shared" ref="J308:J309" si="265">H308+I308</f>
        <v>1000</v>
      </c>
      <c r="K308" s="1">
        <v>-500</v>
      </c>
      <c r="L308" s="1">
        <f t="shared" ref="L308:L309" si="266">J308+K308</f>
        <v>500</v>
      </c>
      <c r="M308" s="1">
        <v>-500</v>
      </c>
      <c r="N308" s="1">
        <f t="shared" ref="N308:N309" si="267">L308+M308</f>
        <v>0</v>
      </c>
    </row>
    <row r="309" spans="1:14" x14ac:dyDescent="0.25">
      <c r="A309" s="17">
        <v>8</v>
      </c>
      <c r="B309" s="17">
        <v>1</v>
      </c>
      <c r="D309" s="1">
        <v>717</v>
      </c>
      <c r="E309" s="10" t="s">
        <v>206</v>
      </c>
      <c r="G309" s="1" t="s">
        <v>472</v>
      </c>
      <c r="H309" s="1"/>
      <c r="I309" s="1">
        <v>0</v>
      </c>
      <c r="J309" s="1">
        <f t="shared" si="265"/>
        <v>0</v>
      </c>
      <c r="K309" s="1">
        <v>0</v>
      </c>
      <c r="L309" s="1">
        <f t="shared" si="266"/>
        <v>0</v>
      </c>
      <c r="M309" s="1">
        <v>0</v>
      </c>
      <c r="N309" s="1">
        <f t="shared" si="267"/>
        <v>0</v>
      </c>
    </row>
    <row r="310" spans="1:14" x14ac:dyDescent="0.25">
      <c r="A310" s="17"/>
      <c r="B310" s="17"/>
      <c r="D310" s="1"/>
      <c r="E310" s="10"/>
      <c r="G310" s="5" t="s">
        <v>384</v>
      </c>
      <c r="H310" s="106">
        <f t="shared" ref="H310:N310" si="268">SUM(H308:H309)</f>
        <v>15000</v>
      </c>
      <c r="I310" s="106">
        <f t="shared" si="268"/>
        <v>-14000</v>
      </c>
      <c r="J310" s="106">
        <f t="shared" si="268"/>
        <v>1000</v>
      </c>
      <c r="K310" s="106">
        <f t="shared" si="268"/>
        <v>-500</v>
      </c>
      <c r="L310" s="106">
        <f t="shared" si="268"/>
        <v>500</v>
      </c>
      <c r="M310" s="106">
        <f t="shared" si="268"/>
        <v>-500</v>
      </c>
      <c r="N310" s="106">
        <f t="shared" si="268"/>
        <v>0</v>
      </c>
    </row>
    <row r="311" spans="1:14" x14ac:dyDescent="0.25">
      <c r="A311" s="17">
        <v>8</v>
      </c>
      <c r="B311" s="17">
        <v>2</v>
      </c>
      <c r="D311" s="1">
        <v>633</v>
      </c>
      <c r="E311" s="10" t="s">
        <v>211</v>
      </c>
      <c r="G311" s="1" t="s">
        <v>189</v>
      </c>
      <c r="H311" s="1">
        <v>200</v>
      </c>
      <c r="I311" s="1">
        <v>0</v>
      </c>
      <c r="J311" s="1">
        <f>H311+I311</f>
        <v>200</v>
      </c>
      <c r="K311" s="1">
        <v>0</v>
      </c>
      <c r="L311" s="1">
        <f>J311+K311</f>
        <v>200</v>
      </c>
      <c r="M311" s="1">
        <v>0</v>
      </c>
      <c r="N311" s="1">
        <f>L311+M311</f>
        <v>200</v>
      </c>
    </row>
    <row r="312" spans="1:14" x14ac:dyDescent="0.25">
      <c r="A312" s="17">
        <v>8</v>
      </c>
      <c r="B312" s="17">
        <v>2</v>
      </c>
      <c r="D312" s="1"/>
      <c r="E312" s="10"/>
      <c r="G312" s="3" t="s">
        <v>190</v>
      </c>
      <c r="H312" s="104">
        <f t="shared" ref="H312:I312" si="269">SUM(H311)</f>
        <v>200</v>
      </c>
      <c r="I312" s="104">
        <f t="shared" si="269"/>
        <v>0</v>
      </c>
      <c r="J312" s="104">
        <f t="shared" ref="J312:K312" si="270">SUM(J311)</f>
        <v>200</v>
      </c>
      <c r="K312" s="104">
        <f t="shared" si="270"/>
        <v>0</v>
      </c>
      <c r="L312" s="104">
        <f t="shared" ref="L312:M312" si="271">SUM(L311)</f>
        <v>200</v>
      </c>
      <c r="M312" s="104">
        <f t="shared" si="271"/>
        <v>0</v>
      </c>
      <c r="N312" s="104">
        <f t="shared" ref="N312" si="272">SUM(N311)</f>
        <v>200</v>
      </c>
    </row>
    <row r="313" spans="1:14" x14ac:dyDescent="0.25">
      <c r="A313" s="17">
        <v>8</v>
      </c>
      <c r="B313" s="17">
        <v>3</v>
      </c>
      <c r="D313" s="1">
        <v>634</v>
      </c>
      <c r="E313" s="10" t="s">
        <v>208</v>
      </c>
      <c r="G313" s="1" t="s">
        <v>191</v>
      </c>
      <c r="H313" s="1">
        <v>800</v>
      </c>
      <c r="I313" s="1">
        <v>0</v>
      </c>
      <c r="J313" s="1">
        <f t="shared" ref="J313:J314" si="273">H313+I313</f>
        <v>800</v>
      </c>
      <c r="K313" s="1">
        <v>-600</v>
      </c>
      <c r="L313" s="1">
        <f t="shared" ref="L313:L314" si="274">J313+K313</f>
        <v>200</v>
      </c>
      <c r="M313" s="1">
        <v>0</v>
      </c>
      <c r="N313" s="1">
        <f t="shared" ref="N313:N314" si="275">L313+M313</f>
        <v>200</v>
      </c>
    </row>
    <row r="314" spans="1:14" x14ac:dyDescent="0.25">
      <c r="A314" s="17">
        <v>8</v>
      </c>
      <c r="B314" s="17">
        <v>3</v>
      </c>
      <c r="D314" s="1">
        <v>637</v>
      </c>
      <c r="E314" s="10" t="s">
        <v>206</v>
      </c>
      <c r="G314" s="1" t="s">
        <v>192</v>
      </c>
      <c r="H314" s="1">
        <v>3000</v>
      </c>
      <c r="I314" s="1">
        <v>-1000</v>
      </c>
      <c r="J314" s="1">
        <f t="shared" si="273"/>
        <v>2000</v>
      </c>
      <c r="K314" s="1">
        <v>-1000</v>
      </c>
      <c r="L314" s="1">
        <f t="shared" si="274"/>
        <v>1000</v>
      </c>
      <c r="M314" s="1">
        <v>300</v>
      </c>
      <c r="N314" s="1">
        <f t="shared" si="275"/>
        <v>1300</v>
      </c>
    </row>
    <row r="315" spans="1:14" x14ac:dyDescent="0.25">
      <c r="A315" s="17">
        <v>8</v>
      </c>
      <c r="B315" s="17">
        <v>3</v>
      </c>
      <c r="D315" s="1"/>
      <c r="E315" s="10"/>
      <c r="G315" s="3" t="s">
        <v>193</v>
      </c>
      <c r="H315" s="104">
        <f t="shared" ref="H315:I315" si="276">SUM(H313:H314)</f>
        <v>3800</v>
      </c>
      <c r="I315" s="104">
        <f t="shared" si="276"/>
        <v>-1000</v>
      </c>
      <c r="J315" s="104">
        <f t="shared" ref="J315:K315" si="277">SUM(J313:J314)</f>
        <v>2800</v>
      </c>
      <c r="K315" s="104">
        <f t="shared" si="277"/>
        <v>-1600</v>
      </c>
      <c r="L315" s="104">
        <f t="shared" ref="L315:M315" si="278">SUM(L313:L314)</f>
        <v>1200</v>
      </c>
      <c r="M315" s="104">
        <f t="shared" si="278"/>
        <v>300</v>
      </c>
      <c r="N315" s="104">
        <f t="shared" ref="N315" si="279">SUM(N313:N314)</f>
        <v>1500</v>
      </c>
    </row>
    <row r="316" spans="1:14" x14ac:dyDescent="0.25">
      <c r="A316" s="17">
        <v>8</v>
      </c>
      <c r="B316" s="17">
        <v>4</v>
      </c>
      <c r="D316" s="1">
        <v>642</v>
      </c>
      <c r="E316" s="10" t="s">
        <v>206</v>
      </c>
      <c r="G316" s="1" t="s">
        <v>194</v>
      </c>
      <c r="H316" s="1">
        <v>5000</v>
      </c>
      <c r="I316" s="1">
        <v>0</v>
      </c>
      <c r="J316" s="1">
        <f>H316+I316</f>
        <v>5000</v>
      </c>
      <c r="K316" s="1">
        <v>0</v>
      </c>
      <c r="L316" s="1">
        <f>J316+K316</f>
        <v>5000</v>
      </c>
      <c r="M316" s="1">
        <v>0</v>
      </c>
      <c r="N316" s="1">
        <f>L316+M316</f>
        <v>5000</v>
      </c>
    </row>
    <row r="317" spans="1:14" x14ac:dyDescent="0.25">
      <c r="A317" s="17">
        <v>8</v>
      </c>
      <c r="B317" s="17">
        <v>4</v>
      </c>
      <c r="D317" s="1"/>
      <c r="E317" s="10"/>
      <c r="G317" s="3" t="s">
        <v>195</v>
      </c>
      <c r="H317" s="104">
        <f t="shared" ref="H317:I317" si="280">SUM(H316)</f>
        <v>5000</v>
      </c>
      <c r="I317" s="104">
        <f t="shared" si="280"/>
        <v>0</v>
      </c>
      <c r="J317" s="104">
        <f t="shared" ref="J317:K317" si="281">SUM(J316)</f>
        <v>5000</v>
      </c>
      <c r="K317" s="104">
        <f t="shared" si="281"/>
        <v>0</v>
      </c>
      <c r="L317" s="104">
        <f t="shared" ref="L317:M317" si="282">SUM(L316)</f>
        <v>5000</v>
      </c>
      <c r="M317" s="104">
        <f t="shared" si="282"/>
        <v>0</v>
      </c>
      <c r="N317" s="104">
        <f t="shared" ref="N317" si="283">SUM(N316)</f>
        <v>5000</v>
      </c>
    </row>
    <row r="318" spans="1:14" x14ac:dyDescent="0.25">
      <c r="A318" s="17">
        <v>9</v>
      </c>
      <c r="B318" s="17">
        <v>1</v>
      </c>
      <c r="D318" s="1">
        <v>632</v>
      </c>
      <c r="E318" s="10" t="s">
        <v>205</v>
      </c>
      <c r="G318" s="1" t="s">
        <v>196</v>
      </c>
      <c r="H318" s="1">
        <v>3900</v>
      </c>
      <c r="I318" s="1">
        <v>0</v>
      </c>
      <c r="J318" s="1">
        <f t="shared" ref="J318:J323" si="284">H318+I318</f>
        <v>3900</v>
      </c>
      <c r="K318" s="1">
        <v>0</v>
      </c>
      <c r="L318" s="1">
        <f t="shared" ref="L318:L323" si="285">J318+K318</f>
        <v>3900</v>
      </c>
      <c r="M318" s="1">
        <v>300</v>
      </c>
      <c r="N318" s="1">
        <f t="shared" ref="N318:N323" si="286">L318+M318</f>
        <v>4200</v>
      </c>
    </row>
    <row r="319" spans="1:14" x14ac:dyDescent="0.25">
      <c r="A319" s="17">
        <v>9</v>
      </c>
      <c r="B319" s="17">
        <v>1</v>
      </c>
      <c r="D319" s="1">
        <v>632</v>
      </c>
      <c r="E319" s="10" t="s">
        <v>205</v>
      </c>
      <c r="G319" s="1" t="s">
        <v>429</v>
      </c>
      <c r="H319" s="1">
        <v>1500</v>
      </c>
      <c r="I319" s="1">
        <v>-500</v>
      </c>
      <c r="J319" s="1">
        <f t="shared" si="284"/>
        <v>1000</v>
      </c>
      <c r="K319" s="1">
        <v>200</v>
      </c>
      <c r="L319" s="1">
        <f t="shared" si="285"/>
        <v>1200</v>
      </c>
      <c r="M319" s="1">
        <v>300</v>
      </c>
      <c r="N319" s="1">
        <f t="shared" si="286"/>
        <v>1500</v>
      </c>
    </row>
    <row r="320" spans="1:14" x14ac:dyDescent="0.25">
      <c r="A320" s="17">
        <v>9</v>
      </c>
      <c r="B320" s="17">
        <v>1</v>
      </c>
      <c r="D320" s="1">
        <v>635</v>
      </c>
      <c r="E320" s="10" t="s">
        <v>215</v>
      </c>
      <c r="G320" s="1" t="s">
        <v>197</v>
      </c>
      <c r="H320" s="1">
        <v>500</v>
      </c>
      <c r="I320" s="1">
        <v>0</v>
      </c>
      <c r="J320" s="1">
        <f t="shared" si="284"/>
        <v>500</v>
      </c>
      <c r="K320" s="1">
        <v>300</v>
      </c>
      <c r="L320" s="1">
        <f t="shared" si="285"/>
        <v>800</v>
      </c>
      <c r="M320" s="1">
        <v>700</v>
      </c>
      <c r="N320" s="1">
        <f t="shared" si="286"/>
        <v>1500</v>
      </c>
    </row>
    <row r="321" spans="1:14" x14ac:dyDescent="0.25">
      <c r="A321" s="17">
        <v>9</v>
      </c>
      <c r="B321" s="17">
        <v>1</v>
      </c>
      <c r="D321" s="1">
        <v>637</v>
      </c>
      <c r="E321" s="10" t="s">
        <v>209</v>
      </c>
      <c r="G321" s="1" t="s">
        <v>198</v>
      </c>
      <c r="H321" s="1">
        <v>200</v>
      </c>
      <c r="I321" s="1">
        <v>0</v>
      </c>
      <c r="J321" s="1">
        <f t="shared" si="284"/>
        <v>200</v>
      </c>
      <c r="K321" s="1">
        <v>0</v>
      </c>
      <c r="L321" s="1">
        <f t="shared" si="285"/>
        <v>200</v>
      </c>
      <c r="M321" s="1">
        <v>0</v>
      </c>
      <c r="N321" s="1">
        <f t="shared" si="286"/>
        <v>200</v>
      </c>
    </row>
    <row r="322" spans="1:14" x14ac:dyDescent="0.25">
      <c r="A322" s="17">
        <v>9</v>
      </c>
      <c r="B322" s="17">
        <v>1</v>
      </c>
      <c r="D322" s="1">
        <v>632</v>
      </c>
      <c r="E322" s="10" t="s">
        <v>205</v>
      </c>
      <c r="G322" s="1" t="s">
        <v>466</v>
      </c>
      <c r="H322" s="1">
        <v>100</v>
      </c>
      <c r="I322" s="1">
        <v>0</v>
      </c>
      <c r="J322" s="1">
        <f t="shared" si="284"/>
        <v>100</v>
      </c>
      <c r="K322" s="1">
        <v>50</v>
      </c>
      <c r="L322" s="1">
        <f t="shared" si="285"/>
        <v>150</v>
      </c>
      <c r="M322" s="1">
        <v>0</v>
      </c>
      <c r="N322" s="1">
        <f t="shared" si="286"/>
        <v>150</v>
      </c>
    </row>
    <row r="323" spans="1:14" x14ac:dyDescent="0.25">
      <c r="A323" s="17">
        <v>9</v>
      </c>
      <c r="B323" s="17">
        <v>1</v>
      </c>
      <c r="D323" s="1">
        <v>635</v>
      </c>
      <c r="E323" s="10" t="s">
        <v>215</v>
      </c>
      <c r="G323" s="1" t="s">
        <v>428</v>
      </c>
      <c r="H323" s="1">
        <v>200</v>
      </c>
      <c r="I323" s="1">
        <v>0</v>
      </c>
      <c r="J323" s="1">
        <f t="shared" si="284"/>
        <v>200</v>
      </c>
      <c r="K323" s="1">
        <v>0</v>
      </c>
      <c r="L323" s="1">
        <f t="shared" si="285"/>
        <v>200</v>
      </c>
      <c r="M323" s="1">
        <v>200</v>
      </c>
      <c r="N323" s="1">
        <f t="shared" si="286"/>
        <v>400</v>
      </c>
    </row>
    <row r="324" spans="1:14" x14ac:dyDescent="0.25">
      <c r="A324" s="17">
        <v>9</v>
      </c>
      <c r="B324" s="17">
        <v>1</v>
      </c>
      <c r="D324" s="1"/>
      <c r="E324" s="10"/>
      <c r="G324" s="3" t="s">
        <v>199</v>
      </c>
      <c r="H324" s="104">
        <f t="shared" ref="H324:I324" si="287">SUM(H318:H323)</f>
        <v>6400</v>
      </c>
      <c r="I324" s="104">
        <f t="shared" si="287"/>
        <v>-500</v>
      </c>
      <c r="J324" s="104">
        <f t="shared" ref="J324:K324" si="288">SUM(J318:J323)</f>
        <v>5900</v>
      </c>
      <c r="K324" s="104">
        <f t="shared" si="288"/>
        <v>550</v>
      </c>
      <c r="L324" s="104">
        <f t="shared" ref="L324:M324" si="289">SUM(L318:L323)</f>
        <v>6450</v>
      </c>
      <c r="M324" s="104">
        <f t="shared" si="289"/>
        <v>1500</v>
      </c>
      <c r="N324" s="104">
        <f t="shared" ref="N324" si="290">SUM(N318:N323)</f>
        <v>7950</v>
      </c>
    </row>
    <row r="325" spans="1:14" x14ac:dyDescent="0.25">
      <c r="A325" s="17">
        <v>9</v>
      </c>
      <c r="B325" s="17">
        <v>1</v>
      </c>
      <c r="D325" s="1">
        <v>717</v>
      </c>
      <c r="E325" s="10" t="s">
        <v>205</v>
      </c>
      <c r="G325" s="1" t="s">
        <v>392</v>
      </c>
      <c r="H325" s="115">
        <v>0</v>
      </c>
      <c r="I325" s="115">
        <v>0</v>
      </c>
      <c r="J325" s="1">
        <f t="shared" ref="J325:J326" si="291">H325+I325</f>
        <v>0</v>
      </c>
      <c r="K325" s="115">
        <v>0</v>
      </c>
      <c r="L325" s="1">
        <f t="shared" ref="L325:L326" si="292">J325+K325</f>
        <v>0</v>
      </c>
      <c r="M325" s="115">
        <v>0</v>
      </c>
      <c r="N325" s="1">
        <f t="shared" ref="N325:N326" si="293">L325+M325</f>
        <v>0</v>
      </c>
    </row>
    <row r="326" spans="1:14" x14ac:dyDescent="0.25">
      <c r="A326" s="17">
        <v>9</v>
      </c>
      <c r="B326" s="17">
        <v>1</v>
      </c>
      <c r="D326" s="1">
        <v>717</v>
      </c>
      <c r="E326" s="10" t="s">
        <v>205</v>
      </c>
      <c r="G326" s="1" t="s">
        <v>501</v>
      </c>
      <c r="H326" s="115">
        <v>0</v>
      </c>
      <c r="I326" s="115">
        <v>0</v>
      </c>
      <c r="J326" s="1">
        <f t="shared" si="291"/>
        <v>0</v>
      </c>
      <c r="K326" s="115">
        <v>2000</v>
      </c>
      <c r="L326" s="1">
        <f t="shared" si="292"/>
        <v>2000</v>
      </c>
      <c r="M326" s="115">
        <v>0</v>
      </c>
      <c r="N326" s="1">
        <f t="shared" si="293"/>
        <v>2000</v>
      </c>
    </row>
    <row r="327" spans="1:14" x14ac:dyDescent="0.25">
      <c r="A327" s="17">
        <v>9</v>
      </c>
      <c r="B327" s="17">
        <v>1</v>
      </c>
      <c r="D327" s="1"/>
      <c r="E327" s="10"/>
      <c r="G327" s="5" t="s">
        <v>391</v>
      </c>
      <c r="H327" s="106">
        <f t="shared" ref="H327:I327" si="294">SUM(H325:H326)</f>
        <v>0</v>
      </c>
      <c r="I327" s="106">
        <f t="shared" si="294"/>
        <v>0</v>
      </c>
      <c r="J327" s="106">
        <f t="shared" ref="J327:K327" si="295">SUM(J325:J326)</f>
        <v>0</v>
      </c>
      <c r="K327" s="106">
        <f t="shared" si="295"/>
        <v>2000</v>
      </c>
      <c r="L327" s="106">
        <f t="shared" ref="L327:M327" si="296">SUM(L325:L326)</f>
        <v>2000</v>
      </c>
      <c r="M327" s="106">
        <f t="shared" si="296"/>
        <v>0</v>
      </c>
      <c r="N327" s="106">
        <f t="shared" ref="N327" si="297">SUM(N325:N326)</f>
        <v>2000</v>
      </c>
    </row>
    <row r="328" spans="1:14" x14ac:dyDescent="0.25">
      <c r="A328" s="17">
        <v>9</v>
      </c>
      <c r="B328" s="17">
        <v>2</v>
      </c>
      <c r="D328" s="1">
        <v>633</v>
      </c>
      <c r="E328" s="10" t="s">
        <v>215</v>
      </c>
      <c r="G328" s="1" t="s">
        <v>200</v>
      </c>
      <c r="H328" s="1">
        <v>7000</v>
      </c>
      <c r="I328" s="1">
        <v>0</v>
      </c>
      <c r="J328" s="1">
        <f t="shared" ref="J328:J333" si="298">H328+I328</f>
        <v>7000</v>
      </c>
      <c r="K328" s="1">
        <v>0</v>
      </c>
      <c r="L328" s="1">
        <f t="shared" ref="L328:L333" si="299">J328+K328</f>
        <v>7000</v>
      </c>
      <c r="M328" s="1">
        <v>1800</v>
      </c>
      <c r="N328" s="1">
        <f t="shared" ref="N328:N333" si="300">L328+M328</f>
        <v>8800</v>
      </c>
    </row>
    <row r="329" spans="1:14" x14ac:dyDescent="0.25">
      <c r="A329" s="17">
        <v>9</v>
      </c>
      <c r="B329" s="17">
        <v>2</v>
      </c>
      <c r="D329" s="1">
        <v>635</v>
      </c>
      <c r="E329" s="10" t="s">
        <v>215</v>
      </c>
      <c r="G329" s="1" t="s">
        <v>201</v>
      </c>
      <c r="H329" s="1">
        <v>7000</v>
      </c>
      <c r="I329" s="1">
        <v>0</v>
      </c>
      <c r="J329" s="1">
        <f t="shared" si="298"/>
        <v>7000</v>
      </c>
      <c r="K329" s="1">
        <v>0</v>
      </c>
      <c r="L329" s="1">
        <f t="shared" si="299"/>
        <v>7000</v>
      </c>
      <c r="M329" s="1">
        <v>-1300</v>
      </c>
      <c r="N329" s="1">
        <f t="shared" si="300"/>
        <v>5700</v>
      </c>
    </row>
    <row r="330" spans="1:14" x14ac:dyDescent="0.25">
      <c r="A330" s="17"/>
      <c r="B330" s="17">
        <v>1</v>
      </c>
      <c r="D330" s="1">
        <v>637</v>
      </c>
      <c r="E330" s="10" t="s">
        <v>209</v>
      </c>
      <c r="G330" s="1" t="s">
        <v>473</v>
      </c>
      <c r="H330" s="1">
        <v>1000</v>
      </c>
      <c r="I330" s="1">
        <v>0</v>
      </c>
      <c r="J330" s="1">
        <f t="shared" si="298"/>
        <v>1000</v>
      </c>
      <c r="K330" s="1">
        <v>-500</v>
      </c>
      <c r="L330" s="1">
        <f t="shared" si="299"/>
        <v>500</v>
      </c>
      <c r="M330" s="1">
        <v>0</v>
      </c>
      <c r="N330" s="1">
        <f t="shared" si="300"/>
        <v>500</v>
      </c>
    </row>
    <row r="331" spans="1:14" x14ac:dyDescent="0.25">
      <c r="A331" s="17">
        <v>9</v>
      </c>
      <c r="B331" s="17">
        <v>2</v>
      </c>
      <c r="D331" s="1">
        <v>714</v>
      </c>
      <c r="E331" s="10" t="s">
        <v>208</v>
      </c>
      <c r="G331" s="1" t="s">
        <v>422</v>
      </c>
      <c r="H331" s="1">
        <v>0</v>
      </c>
      <c r="I331" s="1">
        <v>0</v>
      </c>
      <c r="J331" s="1">
        <f t="shared" si="298"/>
        <v>0</v>
      </c>
      <c r="K331" s="1">
        <v>0</v>
      </c>
      <c r="L331" s="1">
        <f t="shared" si="299"/>
        <v>0</v>
      </c>
      <c r="M331" s="1">
        <v>0</v>
      </c>
      <c r="N331" s="1">
        <f t="shared" si="300"/>
        <v>0</v>
      </c>
    </row>
    <row r="332" spans="1:14" x14ac:dyDescent="0.25">
      <c r="A332" s="17"/>
      <c r="B332" s="17">
        <v>2</v>
      </c>
      <c r="D332" s="1">
        <v>713</v>
      </c>
      <c r="E332" s="10" t="s">
        <v>208</v>
      </c>
      <c r="G332" s="1" t="s">
        <v>499</v>
      </c>
      <c r="H332" s="1">
        <v>0</v>
      </c>
      <c r="I332" s="1">
        <v>0</v>
      </c>
      <c r="J332" s="1">
        <f t="shared" si="298"/>
        <v>0</v>
      </c>
      <c r="K332" s="1">
        <v>5400</v>
      </c>
      <c r="L332" s="1">
        <f t="shared" si="299"/>
        <v>5400</v>
      </c>
      <c r="M332" s="1">
        <v>0</v>
      </c>
      <c r="N332" s="1">
        <f t="shared" si="300"/>
        <v>5400</v>
      </c>
    </row>
    <row r="333" spans="1:14" x14ac:dyDescent="0.25">
      <c r="A333" s="17"/>
      <c r="B333" s="17">
        <v>2</v>
      </c>
      <c r="D333" s="1">
        <v>714</v>
      </c>
      <c r="E333" s="10" t="s">
        <v>208</v>
      </c>
      <c r="G333" s="1" t="s">
        <v>470</v>
      </c>
      <c r="H333" s="1"/>
      <c r="I333" s="1">
        <v>0</v>
      </c>
      <c r="J333" s="1">
        <f t="shared" si="298"/>
        <v>0</v>
      </c>
      <c r="K333" s="1">
        <v>0</v>
      </c>
      <c r="L333" s="1">
        <f t="shared" si="299"/>
        <v>0</v>
      </c>
      <c r="M333" s="1">
        <v>0</v>
      </c>
      <c r="N333" s="1">
        <f t="shared" si="300"/>
        <v>0</v>
      </c>
    </row>
    <row r="334" spans="1:14" x14ac:dyDescent="0.25">
      <c r="A334" s="17">
        <v>9</v>
      </c>
      <c r="B334" s="17">
        <v>2</v>
      </c>
      <c r="D334" s="1"/>
      <c r="E334" s="10"/>
      <c r="G334" s="3" t="s">
        <v>202</v>
      </c>
      <c r="H334" s="104">
        <f t="shared" ref="H334:I334" si="301">SUM(H328:H330)</f>
        <v>15000</v>
      </c>
      <c r="I334" s="104">
        <f t="shared" si="301"/>
        <v>0</v>
      </c>
      <c r="J334" s="104">
        <f t="shared" ref="J334:K334" si="302">SUM(J328:J330)</f>
        <v>15000</v>
      </c>
      <c r="K334" s="104">
        <f t="shared" si="302"/>
        <v>-500</v>
      </c>
      <c r="L334" s="104">
        <f>SUM(L328:L330)</f>
        <v>14500</v>
      </c>
      <c r="M334" s="104">
        <f t="shared" ref="M334" si="303">SUM(M328:M330)</f>
        <v>500</v>
      </c>
      <c r="N334" s="104">
        <f>SUM(N328:N330)</f>
        <v>15000</v>
      </c>
    </row>
    <row r="335" spans="1:14" x14ac:dyDescent="0.25">
      <c r="A335" s="17"/>
      <c r="B335" s="17"/>
      <c r="D335" s="1"/>
      <c r="E335" s="10"/>
      <c r="G335" s="5" t="s">
        <v>390</v>
      </c>
      <c r="H335" s="106">
        <f t="shared" ref="H335:I335" si="304">H331+H333</f>
        <v>0</v>
      </c>
      <c r="I335" s="106">
        <f t="shared" si="304"/>
        <v>0</v>
      </c>
      <c r="J335" s="106">
        <f t="shared" ref="J335" si="305">J331+J333</f>
        <v>0</v>
      </c>
      <c r="K335" s="158">
        <f>SUM(K331:K333)</f>
        <v>5400</v>
      </c>
      <c r="L335" s="158">
        <f>SUM(L331:L333)</f>
        <v>5400</v>
      </c>
      <c r="M335" s="158">
        <f>SUM(M331:M333)</f>
        <v>0</v>
      </c>
      <c r="N335" s="158">
        <f>SUM(N331:N333)</f>
        <v>5400</v>
      </c>
    </row>
    <row r="336" spans="1:14" x14ac:dyDescent="0.25">
      <c r="A336" s="17"/>
      <c r="B336" s="17"/>
      <c r="D336" s="1"/>
      <c r="E336" s="10"/>
      <c r="G336" s="1"/>
      <c r="H336" s="103"/>
      <c r="I336" s="103"/>
      <c r="J336" s="103"/>
      <c r="K336" s="103"/>
      <c r="L336" s="103"/>
      <c r="M336" s="103"/>
      <c r="N336" s="103"/>
    </row>
    <row r="337" spans="1:14" ht="29.25" customHeight="1" x14ac:dyDescent="0.25">
      <c r="A337" s="17"/>
      <c r="B337" s="17"/>
      <c r="D337" s="1"/>
      <c r="E337" s="10"/>
      <c r="G337" s="3" t="s">
        <v>203</v>
      </c>
      <c r="H337" s="107">
        <f t="shared" ref="H337:N337" si="306">H119+H133+H135+H139+H160+H169+H171+H173+H177+H193+H196+H198+H206+H211+H217+H227+H235+H242+H251+H253+H258+H272+H281+H291+H307+H312+H315+H317+H324+H334</f>
        <v>499565</v>
      </c>
      <c r="I337" s="107">
        <f t="shared" si="306"/>
        <v>16980</v>
      </c>
      <c r="J337" s="107">
        <f t="shared" si="306"/>
        <v>516545</v>
      </c>
      <c r="K337" s="155">
        <f t="shared" si="306"/>
        <v>54012</v>
      </c>
      <c r="L337" s="107">
        <f t="shared" si="306"/>
        <v>570557</v>
      </c>
      <c r="M337" s="155">
        <f t="shared" si="306"/>
        <v>23770</v>
      </c>
      <c r="N337" s="107">
        <f t="shared" si="306"/>
        <v>594327</v>
      </c>
    </row>
    <row r="338" spans="1:14" x14ac:dyDescent="0.25">
      <c r="A338" s="17"/>
      <c r="B338" s="17"/>
      <c r="D338" s="1"/>
      <c r="E338" s="10"/>
      <c r="G338" s="1"/>
      <c r="H338" s="103"/>
      <c r="I338" s="103"/>
      <c r="J338" s="103"/>
      <c r="K338" s="103"/>
      <c r="L338" s="103"/>
      <c r="M338" s="103"/>
      <c r="N338" s="103"/>
    </row>
    <row r="339" spans="1:14" ht="27.75" customHeight="1" x14ac:dyDescent="0.25">
      <c r="A339" s="17"/>
      <c r="B339" s="17"/>
      <c r="D339" s="1"/>
      <c r="E339" s="10"/>
      <c r="G339" s="5" t="s">
        <v>204</v>
      </c>
      <c r="H339" s="108">
        <f t="shared" ref="H339:N339" si="307">H143+H205+H220+H239+H249+H262+H278+H296+H310+H327+H335</f>
        <v>1048180</v>
      </c>
      <c r="I339" s="108">
        <f t="shared" si="307"/>
        <v>-835502</v>
      </c>
      <c r="J339" s="108">
        <f t="shared" si="307"/>
        <v>212678</v>
      </c>
      <c r="K339" s="147">
        <f t="shared" si="307"/>
        <v>111090.56</v>
      </c>
      <c r="L339" s="108">
        <f t="shared" si="307"/>
        <v>323768.56</v>
      </c>
      <c r="M339" s="147">
        <f t="shared" si="307"/>
        <v>-3632</v>
      </c>
      <c r="N339" s="108">
        <f t="shared" si="307"/>
        <v>320136.56</v>
      </c>
    </row>
    <row r="340" spans="1:14" ht="27.75" customHeight="1" x14ac:dyDescent="0.25">
      <c r="A340" s="18"/>
      <c r="B340" s="18"/>
      <c r="D340" s="6"/>
      <c r="E340" s="11"/>
      <c r="G340" s="20" t="s">
        <v>419</v>
      </c>
      <c r="H340" s="109">
        <v>70000</v>
      </c>
      <c r="I340" s="109">
        <v>-70000</v>
      </c>
      <c r="J340" s="109">
        <f>H340+I340</f>
        <v>0</v>
      </c>
      <c r="K340" s="148">
        <v>0</v>
      </c>
      <c r="L340" s="109">
        <f>J340+K340</f>
        <v>0</v>
      </c>
      <c r="M340" s="148">
        <v>0</v>
      </c>
      <c r="N340" s="109">
        <f>L340+M340</f>
        <v>0</v>
      </c>
    </row>
    <row r="341" spans="1:14" ht="27.75" customHeight="1" x14ac:dyDescent="0.25">
      <c r="A341" s="18"/>
      <c r="B341" s="18"/>
      <c r="D341" s="6"/>
      <c r="E341" s="11"/>
      <c r="G341" s="20" t="s">
        <v>471</v>
      </c>
      <c r="H341" s="109">
        <v>0</v>
      </c>
      <c r="I341" s="109">
        <v>0</v>
      </c>
      <c r="J341" s="109">
        <f>H341+I341</f>
        <v>0</v>
      </c>
      <c r="K341" s="148">
        <v>0</v>
      </c>
      <c r="L341" s="109">
        <f>J341+K341</f>
        <v>0</v>
      </c>
      <c r="M341" s="148">
        <v>0</v>
      </c>
      <c r="N341" s="109">
        <f>L341+M341</f>
        <v>0</v>
      </c>
    </row>
    <row r="342" spans="1:14" ht="27.75" customHeight="1" x14ac:dyDescent="0.25">
      <c r="A342" s="18"/>
      <c r="B342" s="18"/>
      <c r="D342" s="6"/>
      <c r="E342" s="11"/>
      <c r="G342" s="20" t="s">
        <v>231</v>
      </c>
      <c r="H342" s="110">
        <f t="shared" ref="H342:N342" si="308">H137</f>
        <v>27916</v>
      </c>
      <c r="I342" s="110">
        <f t="shared" si="308"/>
        <v>0</v>
      </c>
      <c r="J342" s="110">
        <f t="shared" si="308"/>
        <v>27916</v>
      </c>
      <c r="K342" s="149">
        <f t="shared" si="308"/>
        <v>0</v>
      </c>
      <c r="L342" s="110">
        <f t="shared" si="308"/>
        <v>27916</v>
      </c>
      <c r="M342" s="149">
        <f t="shared" si="308"/>
        <v>0</v>
      </c>
      <c r="N342" s="110">
        <f t="shared" si="308"/>
        <v>27916</v>
      </c>
    </row>
    <row r="343" spans="1:14" ht="15.75" thickBot="1" x14ac:dyDescent="0.3">
      <c r="A343" s="18"/>
      <c r="B343" s="18"/>
      <c r="D343" s="6"/>
      <c r="E343" s="11"/>
      <c r="G343" s="6"/>
      <c r="H343" s="111"/>
      <c r="I343" s="111"/>
      <c r="J343" s="111"/>
      <c r="K343" s="150"/>
      <c r="L343" s="111"/>
      <c r="M343" s="150"/>
      <c r="N343" s="111"/>
    </row>
    <row r="344" spans="1:14" ht="29.25" customHeight="1" thickBot="1" x14ac:dyDescent="0.3">
      <c r="A344" s="16"/>
      <c r="B344" s="19"/>
      <c r="C344" s="8"/>
      <c r="D344" s="7"/>
      <c r="E344" s="12"/>
      <c r="F344" s="8"/>
      <c r="G344" s="33" t="s">
        <v>412</v>
      </c>
      <c r="H344" s="112">
        <f t="shared" ref="H344:I344" si="309">H337+H339+H342+H340</f>
        <v>1645661</v>
      </c>
      <c r="I344" s="112">
        <f t="shared" si="309"/>
        <v>-888522</v>
      </c>
      <c r="J344" s="112">
        <f>J337+J339+J342+J340+J341</f>
        <v>757139</v>
      </c>
      <c r="K344" s="151">
        <f t="shared" ref="K344:M344" si="310">K337+K339+K342+K340</f>
        <v>165102.56</v>
      </c>
      <c r="L344" s="151">
        <f>L337+L339+L342+L340+L341</f>
        <v>922241.56</v>
      </c>
      <c r="M344" s="151">
        <f t="shared" si="310"/>
        <v>20138</v>
      </c>
      <c r="N344" s="151">
        <f>N337+N339+N342+N340+N341</f>
        <v>942379.56</v>
      </c>
    </row>
    <row r="345" spans="1:14" ht="24.75" customHeight="1" x14ac:dyDescent="0.25">
      <c r="G345" s="1" t="s">
        <v>335</v>
      </c>
      <c r="H345" s="103">
        <v>481440</v>
      </c>
      <c r="I345" s="103">
        <v>109741</v>
      </c>
      <c r="J345" s="103">
        <f>H345+I345</f>
        <v>591181</v>
      </c>
      <c r="K345" s="152">
        <v>20220.96</v>
      </c>
      <c r="L345" s="152">
        <f>J345+K345</f>
        <v>611401.96</v>
      </c>
      <c r="M345" s="152">
        <v>18663.310000000001</v>
      </c>
      <c r="N345" s="152">
        <f>L345+M345</f>
        <v>630065.27</v>
      </c>
    </row>
    <row r="346" spans="1:14" ht="24.75" customHeight="1" x14ac:dyDescent="0.25">
      <c r="G346" s="1" t="s">
        <v>476</v>
      </c>
      <c r="H346" s="116">
        <v>245802</v>
      </c>
      <c r="I346" s="142">
        <v>-34350</v>
      </c>
      <c r="J346" s="142">
        <f>H346+I346</f>
        <v>211452</v>
      </c>
      <c r="K346" s="153">
        <v>10000</v>
      </c>
      <c r="L346" s="153">
        <f>J346+K346</f>
        <v>221452</v>
      </c>
      <c r="M346" s="153">
        <v>10000</v>
      </c>
      <c r="N346" s="153">
        <f>L346+M346</f>
        <v>231452</v>
      </c>
    </row>
    <row r="347" spans="1:14" ht="18.75" customHeight="1" thickBot="1" x14ac:dyDescent="0.3">
      <c r="G347" s="6" t="s">
        <v>336</v>
      </c>
      <c r="H347" s="111">
        <v>27940</v>
      </c>
      <c r="I347" s="1">
        <v>0</v>
      </c>
      <c r="J347" s="102">
        <f>H347+I347</f>
        <v>27940</v>
      </c>
      <c r="K347" s="154">
        <v>0</v>
      </c>
      <c r="L347" s="154">
        <f>J347+K347</f>
        <v>27940</v>
      </c>
      <c r="M347" s="154">
        <v>0</v>
      </c>
      <c r="N347" s="154">
        <f>L347+M347</f>
        <v>27940</v>
      </c>
    </row>
    <row r="348" spans="1:14" ht="26.25" customHeight="1" thickBot="1" x14ac:dyDescent="0.35">
      <c r="G348" s="34" t="s">
        <v>337</v>
      </c>
      <c r="H348" s="113">
        <f t="shared" ref="H348:I348" si="311">SUM(H344:H347)</f>
        <v>2400843</v>
      </c>
      <c r="I348" s="113">
        <f t="shared" si="311"/>
        <v>-813131</v>
      </c>
      <c r="J348" s="113">
        <f t="shared" ref="J348:L348" si="312">SUM(J344:J347)</f>
        <v>1587712</v>
      </c>
      <c r="K348" s="146">
        <f t="shared" ref="K348:N348" si="313">SUM(K344:K347)</f>
        <v>195323.51999999999</v>
      </c>
      <c r="L348" s="146">
        <f t="shared" si="312"/>
        <v>1783035.52</v>
      </c>
      <c r="M348" s="146">
        <f t="shared" si="313"/>
        <v>48801.31</v>
      </c>
      <c r="N348" s="146">
        <f t="shared" si="313"/>
        <v>1831836.83</v>
      </c>
    </row>
    <row r="349" spans="1:14" x14ac:dyDescent="0.25">
      <c r="I349" s="75"/>
      <c r="J349" s="75"/>
      <c r="K349" s="75"/>
      <c r="L349" s="75"/>
    </row>
    <row r="350" spans="1:14" x14ac:dyDescent="0.25">
      <c r="C350" s="54"/>
      <c r="D350" s="55"/>
      <c r="E350" s="15"/>
      <c r="F350" s="15"/>
      <c r="G350" s="54" t="s">
        <v>359</v>
      </c>
      <c r="H350" s="55"/>
      <c r="I350" s="144"/>
      <c r="J350" s="141"/>
      <c r="K350" s="144">
        <v>44175</v>
      </c>
      <c r="L350" s="141"/>
    </row>
    <row r="351" spans="1:14" x14ac:dyDescent="0.25">
      <c r="C351" s="54"/>
      <c r="D351" s="55"/>
      <c r="E351" s="15"/>
      <c r="F351" s="15"/>
      <c r="G351" s="54" t="s">
        <v>360</v>
      </c>
      <c r="H351" s="55"/>
      <c r="I351" s="144"/>
      <c r="J351" s="141"/>
      <c r="K351" s="144">
        <v>44191</v>
      </c>
      <c r="L351" s="141"/>
    </row>
    <row r="352" spans="1:14" x14ac:dyDescent="0.25">
      <c r="E352" s="15"/>
      <c r="F352" s="15"/>
      <c r="H352"/>
    </row>
    <row r="353" spans="1:12" x14ac:dyDescent="0.25">
      <c r="A353" s="57" t="s">
        <v>522</v>
      </c>
      <c r="E353" s="57"/>
      <c r="F353" s="15"/>
      <c r="H353"/>
      <c r="I353"/>
      <c r="J353"/>
      <c r="K353"/>
      <c r="L353"/>
    </row>
    <row r="354" spans="1:12" x14ac:dyDescent="0.25">
      <c r="E354" s="57"/>
      <c r="F354" s="55"/>
      <c r="G354" s="56"/>
    </row>
    <row r="355" spans="1:12" x14ac:dyDescent="0.25">
      <c r="E355" s="54"/>
      <c r="F355" s="55"/>
      <c r="G355" s="56"/>
    </row>
    <row r="356" spans="1:12" x14ac:dyDescent="0.25">
      <c r="E356" s="57"/>
      <c r="F356" s="55"/>
      <c r="G356" s="56"/>
      <c r="H356" s="14">
        <v>1831836.83</v>
      </c>
    </row>
    <row r="357" spans="1:12" x14ac:dyDescent="0.25">
      <c r="H357" s="14">
        <f>N348</f>
        <v>1831836.83</v>
      </c>
    </row>
    <row r="358" spans="1:12" x14ac:dyDescent="0.25">
      <c r="H358" s="14">
        <f>H356-H357</f>
        <v>0</v>
      </c>
    </row>
  </sheetData>
  <phoneticPr fontId="6" type="noConversion"/>
  <pageMargins left="0" right="0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6"/>
  <sheetViews>
    <sheetView topLeftCell="A112" zoomScaleNormal="100" workbookViewId="0">
      <selection activeCell="E142" sqref="E142"/>
    </sheetView>
  </sheetViews>
  <sheetFormatPr defaultRowHeight="15" x14ac:dyDescent="0.25"/>
  <cols>
    <col min="1" max="1" width="4.140625" style="15" customWidth="1"/>
    <col min="2" max="3" width="5.5703125" style="15" customWidth="1"/>
    <col min="4" max="4" width="6.5703125" style="21" customWidth="1"/>
    <col min="5" max="5" width="33" customWidth="1"/>
    <col min="6" max="6" width="13.85546875" style="14" customWidth="1"/>
    <col min="7" max="7" width="12.85546875" style="14" customWidth="1"/>
    <col min="8" max="8" width="14.28515625" style="14" customWidth="1"/>
    <col min="9" max="9" width="12.85546875" style="14" customWidth="1"/>
    <col min="10" max="10" width="14.28515625" style="14" customWidth="1"/>
    <col min="12" max="12" width="11.85546875" customWidth="1"/>
  </cols>
  <sheetData>
    <row r="2" spans="1:12" x14ac:dyDescent="0.25">
      <c r="E2" s="56" t="s">
        <v>507</v>
      </c>
    </row>
    <row r="3" spans="1:12" ht="15.75" thickBot="1" x14ac:dyDescent="0.3"/>
    <row r="4" spans="1:12" ht="15.75" thickBot="1" x14ac:dyDescent="0.3">
      <c r="A4" s="48" t="s">
        <v>232</v>
      </c>
      <c r="B4" s="50" t="s">
        <v>324</v>
      </c>
      <c r="C4" s="49" t="s">
        <v>233</v>
      </c>
      <c r="D4" s="51" t="s">
        <v>234</v>
      </c>
      <c r="E4" s="52" t="s">
        <v>235</v>
      </c>
      <c r="F4" s="84">
        <v>2020</v>
      </c>
      <c r="G4" s="84" t="s">
        <v>483</v>
      </c>
      <c r="H4" s="84" t="s">
        <v>483</v>
      </c>
      <c r="I4" s="84" t="s">
        <v>488</v>
      </c>
      <c r="J4" s="84" t="s">
        <v>488</v>
      </c>
      <c r="K4" s="84" t="s">
        <v>508</v>
      </c>
      <c r="L4" s="84" t="s">
        <v>508</v>
      </c>
    </row>
    <row r="5" spans="1:12" x14ac:dyDescent="0.25">
      <c r="A5" s="58"/>
      <c r="K5" s="14"/>
      <c r="L5" s="14"/>
    </row>
    <row r="6" spans="1:12" x14ac:dyDescent="0.25">
      <c r="A6" s="59">
        <v>1</v>
      </c>
      <c r="B6" s="17">
        <v>111</v>
      </c>
      <c r="C6" s="17">
        <v>312</v>
      </c>
      <c r="D6" s="22" t="s">
        <v>217</v>
      </c>
      <c r="E6" s="1" t="s">
        <v>236</v>
      </c>
      <c r="F6" s="1">
        <v>481440</v>
      </c>
      <c r="G6" s="1">
        <v>109741</v>
      </c>
      <c r="H6" s="1">
        <f>F6+G6</f>
        <v>591181</v>
      </c>
      <c r="I6" s="1">
        <v>20220.96</v>
      </c>
      <c r="J6" s="1">
        <f>H6+I6</f>
        <v>611401.96</v>
      </c>
      <c r="K6" s="1">
        <v>18663.310000000001</v>
      </c>
      <c r="L6" s="1">
        <f>J6+K6</f>
        <v>630065.27</v>
      </c>
    </row>
    <row r="7" spans="1:12" x14ac:dyDescent="0.25">
      <c r="A7" s="59">
        <v>1</v>
      </c>
      <c r="B7" s="17">
        <v>111</v>
      </c>
      <c r="C7" s="17">
        <v>312</v>
      </c>
      <c r="D7" s="22" t="s">
        <v>205</v>
      </c>
      <c r="E7" s="1" t="s">
        <v>237</v>
      </c>
      <c r="F7" s="1">
        <v>0</v>
      </c>
      <c r="G7" s="1">
        <v>0</v>
      </c>
      <c r="H7" s="1">
        <f t="shared" ref="H7:H16" si="0">F7+G7</f>
        <v>0</v>
      </c>
      <c r="I7" s="1">
        <v>0</v>
      </c>
      <c r="J7" s="1">
        <f t="shared" ref="J7:J16" si="1">H7+I7</f>
        <v>0</v>
      </c>
      <c r="K7" s="1">
        <v>192</v>
      </c>
      <c r="L7" s="1">
        <f t="shared" ref="L7:L16" si="2">J7+K7</f>
        <v>192</v>
      </c>
    </row>
    <row r="8" spans="1:12" x14ac:dyDescent="0.25">
      <c r="A8" s="59">
        <v>1</v>
      </c>
      <c r="B8" s="17">
        <v>111</v>
      </c>
      <c r="C8" s="17">
        <v>312</v>
      </c>
      <c r="D8" s="22" t="s">
        <v>205</v>
      </c>
      <c r="E8" s="1" t="s">
        <v>238</v>
      </c>
      <c r="F8" s="1">
        <v>1800</v>
      </c>
      <c r="G8" s="1">
        <v>0</v>
      </c>
      <c r="H8" s="1">
        <f t="shared" si="0"/>
        <v>1800</v>
      </c>
      <c r="I8" s="1">
        <v>550</v>
      </c>
      <c r="J8" s="1">
        <f t="shared" si="1"/>
        <v>2350</v>
      </c>
      <c r="K8" s="1">
        <v>0</v>
      </c>
      <c r="L8" s="1">
        <f t="shared" si="2"/>
        <v>2350</v>
      </c>
    </row>
    <row r="9" spans="1:12" x14ac:dyDescent="0.25">
      <c r="A9" s="59">
        <v>1</v>
      </c>
      <c r="B9" s="17">
        <v>111</v>
      </c>
      <c r="C9" s="17">
        <v>312</v>
      </c>
      <c r="D9" s="22" t="s">
        <v>205</v>
      </c>
      <c r="E9" s="1" t="s">
        <v>239</v>
      </c>
      <c r="F9" s="1">
        <v>2300</v>
      </c>
      <c r="G9" s="1">
        <v>0</v>
      </c>
      <c r="H9" s="1">
        <f t="shared" si="0"/>
        <v>2300</v>
      </c>
      <c r="I9" s="1">
        <v>0</v>
      </c>
      <c r="J9" s="1">
        <f t="shared" si="1"/>
        <v>2300</v>
      </c>
      <c r="K9" s="1">
        <v>100</v>
      </c>
      <c r="L9" s="1">
        <f t="shared" si="2"/>
        <v>2400</v>
      </c>
    </row>
    <row r="10" spans="1:12" x14ac:dyDescent="0.25">
      <c r="A10" s="59">
        <v>1</v>
      </c>
      <c r="B10" s="17">
        <v>111</v>
      </c>
      <c r="C10" s="17">
        <v>312</v>
      </c>
      <c r="D10" s="22" t="s">
        <v>205</v>
      </c>
      <c r="E10" s="1" t="s">
        <v>240</v>
      </c>
      <c r="F10" s="1">
        <v>0</v>
      </c>
      <c r="G10" s="1">
        <v>0</v>
      </c>
      <c r="H10" s="1">
        <f t="shared" si="0"/>
        <v>0</v>
      </c>
      <c r="I10" s="1">
        <v>0</v>
      </c>
      <c r="J10" s="1">
        <f t="shared" si="1"/>
        <v>0</v>
      </c>
      <c r="K10" s="1">
        <v>0</v>
      </c>
      <c r="L10" s="1">
        <f t="shared" si="2"/>
        <v>0</v>
      </c>
    </row>
    <row r="11" spans="1:12" x14ac:dyDescent="0.25">
      <c r="A11" s="59">
        <v>1</v>
      </c>
      <c r="B11" s="17">
        <v>111</v>
      </c>
      <c r="C11" s="17">
        <v>312</v>
      </c>
      <c r="D11" s="22" t="s">
        <v>205</v>
      </c>
      <c r="E11" s="1" t="s">
        <v>241</v>
      </c>
      <c r="F11" s="1">
        <v>200</v>
      </c>
      <c r="G11" s="1">
        <v>0</v>
      </c>
      <c r="H11" s="1">
        <f t="shared" si="0"/>
        <v>200</v>
      </c>
      <c r="I11" s="1">
        <v>0</v>
      </c>
      <c r="J11" s="1">
        <f t="shared" si="1"/>
        <v>200</v>
      </c>
      <c r="K11" s="1">
        <v>0</v>
      </c>
      <c r="L11" s="1">
        <f t="shared" si="2"/>
        <v>200</v>
      </c>
    </row>
    <row r="12" spans="1:12" x14ac:dyDescent="0.25">
      <c r="A12" s="59">
        <v>1</v>
      </c>
      <c r="B12" s="17">
        <v>111</v>
      </c>
      <c r="C12" s="17">
        <v>312</v>
      </c>
      <c r="D12" s="22" t="s">
        <v>205</v>
      </c>
      <c r="E12" s="1" t="s">
        <v>242</v>
      </c>
      <c r="F12" s="1">
        <v>600</v>
      </c>
      <c r="G12" s="1">
        <v>0</v>
      </c>
      <c r="H12" s="1">
        <f t="shared" si="0"/>
        <v>600</v>
      </c>
      <c r="I12" s="1">
        <v>0</v>
      </c>
      <c r="J12" s="1">
        <f t="shared" si="1"/>
        <v>600</v>
      </c>
      <c r="K12" s="1">
        <v>0</v>
      </c>
      <c r="L12" s="1">
        <f t="shared" si="2"/>
        <v>600</v>
      </c>
    </row>
    <row r="13" spans="1:12" x14ac:dyDescent="0.25">
      <c r="A13" s="59">
        <v>1</v>
      </c>
      <c r="B13" s="17">
        <v>111</v>
      </c>
      <c r="C13" s="17">
        <v>312</v>
      </c>
      <c r="D13" s="22" t="s">
        <v>205</v>
      </c>
      <c r="E13" s="1" t="s">
        <v>243</v>
      </c>
      <c r="F13" s="1">
        <v>300</v>
      </c>
      <c r="G13" s="1">
        <v>0</v>
      </c>
      <c r="H13" s="1">
        <f t="shared" si="0"/>
        <v>300</v>
      </c>
      <c r="I13" s="1">
        <v>0</v>
      </c>
      <c r="J13" s="1">
        <f t="shared" si="1"/>
        <v>300</v>
      </c>
      <c r="K13" s="1">
        <v>-200</v>
      </c>
      <c r="L13" s="1">
        <f t="shared" si="2"/>
        <v>100</v>
      </c>
    </row>
    <row r="14" spans="1:12" x14ac:dyDescent="0.25">
      <c r="A14" s="59">
        <v>1</v>
      </c>
      <c r="B14" s="17">
        <v>111</v>
      </c>
      <c r="C14" s="17">
        <v>312</v>
      </c>
      <c r="D14" s="22" t="s">
        <v>205</v>
      </c>
      <c r="E14" s="1" t="s">
        <v>244</v>
      </c>
      <c r="F14" s="1">
        <v>0</v>
      </c>
      <c r="G14" s="1">
        <v>0</v>
      </c>
      <c r="H14" s="1">
        <f t="shared" si="0"/>
        <v>0</v>
      </c>
      <c r="I14" s="1">
        <v>0</v>
      </c>
      <c r="J14" s="1">
        <f t="shared" si="1"/>
        <v>0</v>
      </c>
      <c r="K14" s="1">
        <v>0</v>
      </c>
      <c r="L14" s="1">
        <f t="shared" si="2"/>
        <v>0</v>
      </c>
    </row>
    <row r="15" spans="1:12" x14ac:dyDescent="0.25">
      <c r="A15" s="59">
        <v>1</v>
      </c>
      <c r="B15" s="17">
        <v>111</v>
      </c>
      <c r="C15" s="17">
        <v>312</v>
      </c>
      <c r="D15" s="22" t="s">
        <v>205</v>
      </c>
      <c r="E15" s="1" t="s">
        <v>489</v>
      </c>
      <c r="F15" s="1">
        <v>0</v>
      </c>
      <c r="G15" s="1">
        <v>0</v>
      </c>
      <c r="H15" s="1">
        <f t="shared" si="0"/>
        <v>0</v>
      </c>
      <c r="I15" s="1">
        <v>3056</v>
      </c>
      <c r="J15" s="1">
        <f t="shared" si="1"/>
        <v>3056</v>
      </c>
      <c r="K15" s="1">
        <v>0</v>
      </c>
      <c r="L15" s="1">
        <f t="shared" si="2"/>
        <v>3056</v>
      </c>
    </row>
    <row r="16" spans="1:12" x14ac:dyDescent="0.25">
      <c r="A16" s="59">
        <v>1</v>
      </c>
      <c r="B16" s="17">
        <v>111</v>
      </c>
      <c r="C16" s="17">
        <v>312</v>
      </c>
      <c r="D16" s="22" t="s">
        <v>205</v>
      </c>
      <c r="E16" s="1" t="s">
        <v>245</v>
      </c>
      <c r="F16" s="1">
        <v>1880</v>
      </c>
      <c r="G16" s="1">
        <v>0</v>
      </c>
      <c r="H16" s="1">
        <f t="shared" si="0"/>
        <v>1880</v>
      </c>
      <c r="I16" s="1">
        <v>0</v>
      </c>
      <c r="J16" s="1">
        <f t="shared" si="1"/>
        <v>1880</v>
      </c>
      <c r="K16" s="1">
        <v>-900</v>
      </c>
      <c r="L16" s="1">
        <f t="shared" si="2"/>
        <v>980</v>
      </c>
    </row>
    <row r="17" spans="1:12" x14ac:dyDescent="0.25">
      <c r="A17" s="60"/>
      <c r="B17" s="26"/>
      <c r="C17" s="26"/>
      <c r="D17" s="25"/>
      <c r="E17" s="3" t="s">
        <v>329</v>
      </c>
      <c r="F17" s="100">
        <f t="shared" ref="F17" si="3">SUM(F6:F16)</f>
        <v>488520</v>
      </c>
      <c r="G17" s="100">
        <f t="shared" ref="G17:H17" si="4">SUM(G6:G16)</f>
        <v>109741</v>
      </c>
      <c r="H17" s="100">
        <f t="shared" si="4"/>
        <v>598261</v>
      </c>
      <c r="I17" s="100">
        <f t="shared" ref="I17:J17" si="5">SUM(I6:I16)</f>
        <v>23826.959999999999</v>
      </c>
      <c r="J17" s="100">
        <f t="shared" si="5"/>
        <v>622087.96</v>
      </c>
      <c r="K17" s="100">
        <f t="shared" ref="K17:L17" si="6">SUM(K6:K16)</f>
        <v>17855.310000000001</v>
      </c>
      <c r="L17" s="100">
        <f t="shared" si="6"/>
        <v>639943.27</v>
      </c>
    </row>
    <row r="18" spans="1:12" x14ac:dyDescent="0.25">
      <c r="A18" s="59">
        <v>1</v>
      </c>
      <c r="B18" s="17">
        <v>111</v>
      </c>
      <c r="C18" s="17">
        <v>312</v>
      </c>
      <c r="D18" s="22" t="s">
        <v>205</v>
      </c>
      <c r="E18" s="1" t="s">
        <v>423</v>
      </c>
      <c r="F18" s="1">
        <v>0</v>
      </c>
      <c r="G18" s="1">
        <v>0</v>
      </c>
      <c r="H18" s="1">
        <f t="shared" ref="H18:H23" si="7">F18+G18</f>
        <v>0</v>
      </c>
      <c r="I18" s="1">
        <v>0</v>
      </c>
      <c r="J18" s="1">
        <f t="shared" ref="J18:J23" si="8">H18+I18</f>
        <v>0</v>
      </c>
      <c r="K18" s="1">
        <v>0</v>
      </c>
      <c r="L18" s="1">
        <f t="shared" ref="L18:L23" si="9">J18+K18</f>
        <v>0</v>
      </c>
    </row>
    <row r="19" spans="1:12" x14ac:dyDescent="0.25">
      <c r="A19" s="122">
        <v>1</v>
      </c>
      <c r="B19" s="17" t="s">
        <v>400</v>
      </c>
      <c r="C19" s="17">
        <v>312</v>
      </c>
      <c r="D19" s="22" t="s">
        <v>205</v>
      </c>
      <c r="E19" s="1" t="s">
        <v>402</v>
      </c>
      <c r="F19" s="1">
        <v>0</v>
      </c>
      <c r="G19" s="1">
        <v>0</v>
      </c>
      <c r="H19" s="1">
        <f t="shared" si="7"/>
        <v>0</v>
      </c>
      <c r="I19" s="1">
        <v>0</v>
      </c>
      <c r="J19" s="1">
        <f t="shared" si="8"/>
        <v>0</v>
      </c>
      <c r="K19" s="1">
        <v>0</v>
      </c>
      <c r="L19" s="1">
        <f t="shared" si="9"/>
        <v>0</v>
      </c>
    </row>
    <row r="20" spans="1:12" x14ac:dyDescent="0.25">
      <c r="A20" s="122">
        <v>1</v>
      </c>
      <c r="B20" s="17" t="s">
        <v>427</v>
      </c>
      <c r="C20" s="17">
        <v>312</v>
      </c>
      <c r="D20" s="22" t="s">
        <v>205</v>
      </c>
      <c r="E20" s="1" t="s">
        <v>246</v>
      </c>
      <c r="F20" s="1">
        <v>2400</v>
      </c>
      <c r="G20" s="1">
        <v>0</v>
      </c>
      <c r="H20" s="1">
        <f t="shared" si="7"/>
        <v>2400</v>
      </c>
      <c r="I20" s="1">
        <v>0</v>
      </c>
      <c r="J20" s="1">
        <f t="shared" si="8"/>
        <v>2400</v>
      </c>
      <c r="K20" s="1">
        <v>0</v>
      </c>
      <c r="L20" s="1">
        <f t="shared" si="9"/>
        <v>2400</v>
      </c>
    </row>
    <row r="21" spans="1:12" x14ac:dyDescent="0.25">
      <c r="A21" s="122">
        <v>1</v>
      </c>
      <c r="B21" s="17" t="s">
        <v>340</v>
      </c>
      <c r="C21" s="17">
        <v>312</v>
      </c>
      <c r="D21" s="22" t="s">
        <v>205</v>
      </c>
      <c r="E21" s="1" t="s">
        <v>246</v>
      </c>
      <c r="F21" s="1">
        <v>500</v>
      </c>
      <c r="G21" s="1">
        <v>0</v>
      </c>
      <c r="H21" s="1">
        <f t="shared" si="7"/>
        <v>500</v>
      </c>
      <c r="I21" s="1">
        <v>0</v>
      </c>
      <c r="J21" s="1">
        <f t="shared" si="8"/>
        <v>500</v>
      </c>
      <c r="K21" s="1">
        <v>100</v>
      </c>
      <c r="L21" s="1">
        <f t="shared" si="9"/>
        <v>600</v>
      </c>
    </row>
    <row r="22" spans="1:12" x14ac:dyDescent="0.25">
      <c r="A22" s="17">
        <v>1</v>
      </c>
      <c r="B22" s="17" t="s">
        <v>518</v>
      </c>
      <c r="C22" s="17">
        <v>312</v>
      </c>
      <c r="D22" s="22" t="s">
        <v>205</v>
      </c>
      <c r="E22" s="1" t="s">
        <v>519</v>
      </c>
      <c r="F22" s="1">
        <v>0</v>
      </c>
      <c r="G22" s="1">
        <v>0</v>
      </c>
      <c r="H22" s="1">
        <f t="shared" ref="H22" si="10">F22+G22</f>
        <v>0</v>
      </c>
      <c r="I22" s="1">
        <v>0</v>
      </c>
      <c r="J22" s="1">
        <f t="shared" ref="J22" si="11">H22+I22</f>
        <v>0</v>
      </c>
      <c r="K22" s="1">
        <v>15733</v>
      </c>
      <c r="L22" s="1">
        <f t="shared" ref="L22" si="12">J22+K22</f>
        <v>15733</v>
      </c>
    </row>
    <row r="23" spans="1:12" x14ac:dyDescent="0.25">
      <c r="A23" s="122">
        <v>1</v>
      </c>
      <c r="B23" s="17" t="s">
        <v>401</v>
      </c>
      <c r="C23" s="17">
        <v>312</v>
      </c>
      <c r="D23" s="22" t="s">
        <v>205</v>
      </c>
      <c r="E23" s="1" t="s">
        <v>403</v>
      </c>
      <c r="F23" s="1">
        <v>0</v>
      </c>
      <c r="G23" s="1">
        <v>0</v>
      </c>
      <c r="H23" s="1">
        <f t="shared" si="7"/>
        <v>0</v>
      </c>
      <c r="I23" s="1">
        <v>0</v>
      </c>
      <c r="J23" s="1">
        <f t="shared" si="8"/>
        <v>0</v>
      </c>
      <c r="K23" s="1">
        <v>2800</v>
      </c>
      <c r="L23" s="1">
        <f t="shared" si="9"/>
        <v>2800</v>
      </c>
    </row>
    <row r="24" spans="1:12" x14ac:dyDescent="0.25">
      <c r="A24" s="23"/>
      <c r="B24" s="23"/>
      <c r="C24" s="23"/>
      <c r="D24" s="23"/>
      <c r="E24" s="24" t="s">
        <v>330</v>
      </c>
      <c r="F24" s="101">
        <f t="shared" ref="F24" si="13">SUM(F17:F23)</f>
        <v>491420</v>
      </c>
      <c r="G24" s="101">
        <f t="shared" ref="G24:H24" si="14">SUM(G17:G23)</f>
        <v>109741</v>
      </c>
      <c r="H24" s="101">
        <f t="shared" si="14"/>
        <v>601161</v>
      </c>
      <c r="I24" s="101">
        <f t="shared" ref="I24:J24" si="15">SUM(I17:I23)</f>
        <v>23826.959999999999</v>
      </c>
      <c r="J24" s="101">
        <f t="shared" si="15"/>
        <v>624987.96</v>
      </c>
      <c r="K24" s="101">
        <f t="shared" ref="K24:L24" si="16">SUM(K17:K23)</f>
        <v>36488.31</v>
      </c>
      <c r="L24" s="101">
        <f t="shared" si="16"/>
        <v>661476.27</v>
      </c>
    </row>
    <row r="25" spans="1:12" x14ac:dyDescent="0.25">
      <c r="A25" s="59">
        <v>1</v>
      </c>
      <c r="B25" s="17">
        <v>41</v>
      </c>
      <c r="C25" s="17">
        <v>111</v>
      </c>
      <c r="D25" s="22" t="s">
        <v>207</v>
      </c>
      <c r="E25" s="1" t="s">
        <v>247</v>
      </c>
      <c r="F25" s="1">
        <v>633622</v>
      </c>
      <c r="G25" s="1">
        <v>-29472</v>
      </c>
      <c r="H25" s="1">
        <f t="shared" ref="H25:H89" si="17">F25+G25</f>
        <v>604150</v>
      </c>
      <c r="I25" s="1">
        <v>0</v>
      </c>
      <c r="J25" s="1">
        <f t="shared" ref="J25:J89" si="18">H25+I25</f>
        <v>604150</v>
      </c>
      <c r="K25" s="1">
        <v>0</v>
      </c>
      <c r="L25" s="1">
        <f t="shared" ref="L25:L89" si="19">J25+K25</f>
        <v>604150</v>
      </c>
    </row>
    <row r="26" spans="1:12" x14ac:dyDescent="0.25">
      <c r="A26" s="59">
        <v>1</v>
      </c>
      <c r="B26" s="17">
        <v>41</v>
      </c>
      <c r="C26" s="17">
        <v>133</v>
      </c>
      <c r="D26" s="22" t="s">
        <v>205</v>
      </c>
      <c r="E26" s="1" t="s">
        <v>248</v>
      </c>
      <c r="F26" s="1">
        <v>900</v>
      </c>
      <c r="G26" s="1">
        <v>0</v>
      </c>
      <c r="H26" s="1">
        <f t="shared" si="17"/>
        <v>900</v>
      </c>
      <c r="I26" s="1">
        <v>200</v>
      </c>
      <c r="J26" s="1">
        <f t="shared" si="18"/>
        <v>1100</v>
      </c>
      <c r="K26" s="1">
        <v>100</v>
      </c>
      <c r="L26" s="1">
        <f t="shared" si="19"/>
        <v>1200</v>
      </c>
    </row>
    <row r="27" spans="1:12" x14ac:dyDescent="0.25">
      <c r="A27" s="59">
        <v>1</v>
      </c>
      <c r="B27" s="17">
        <v>41</v>
      </c>
      <c r="C27" s="17">
        <v>133</v>
      </c>
      <c r="D27" s="22" t="s">
        <v>215</v>
      </c>
      <c r="E27" s="1" t="s">
        <v>249</v>
      </c>
      <c r="F27" s="1">
        <v>0</v>
      </c>
      <c r="G27" s="1">
        <v>0</v>
      </c>
      <c r="H27" s="1">
        <f t="shared" si="17"/>
        <v>0</v>
      </c>
      <c r="I27" s="1">
        <v>0</v>
      </c>
      <c r="J27" s="1">
        <f t="shared" si="18"/>
        <v>0</v>
      </c>
      <c r="K27" s="1">
        <v>0</v>
      </c>
      <c r="L27" s="1">
        <f t="shared" si="19"/>
        <v>0</v>
      </c>
    </row>
    <row r="28" spans="1:12" x14ac:dyDescent="0.25">
      <c r="A28" s="59">
        <v>1</v>
      </c>
      <c r="B28" s="17">
        <v>41</v>
      </c>
      <c r="C28" s="17">
        <v>133</v>
      </c>
      <c r="D28" s="22" t="s">
        <v>217</v>
      </c>
      <c r="E28" s="1" t="s">
        <v>250</v>
      </c>
      <c r="F28" s="1">
        <v>50</v>
      </c>
      <c r="G28" s="1">
        <v>0</v>
      </c>
      <c r="H28" s="1">
        <f t="shared" si="17"/>
        <v>50</v>
      </c>
      <c r="I28" s="1">
        <v>0</v>
      </c>
      <c r="J28" s="1">
        <f t="shared" si="18"/>
        <v>50</v>
      </c>
      <c r="K28" s="1">
        <v>0</v>
      </c>
      <c r="L28" s="1">
        <f t="shared" si="19"/>
        <v>50</v>
      </c>
    </row>
    <row r="29" spans="1:12" x14ac:dyDescent="0.25">
      <c r="A29" s="59">
        <v>1</v>
      </c>
      <c r="B29" s="17">
        <v>41</v>
      </c>
      <c r="C29" s="17">
        <v>133</v>
      </c>
      <c r="D29" s="22" t="s">
        <v>212</v>
      </c>
      <c r="E29" s="1" t="s">
        <v>251</v>
      </c>
      <c r="F29" s="1">
        <v>31120</v>
      </c>
      <c r="G29" s="1">
        <v>0</v>
      </c>
      <c r="H29" s="1">
        <f t="shared" si="17"/>
        <v>31120</v>
      </c>
      <c r="I29" s="1">
        <v>0</v>
      </c>
      <c r="J29" s="1">
        <f t="shared" si="18"/>
        <v>31120</v>
      </c>
      <c r="K29" s="1">
        <v>1000</v>
      </c>
      <c r="L29" s="1">
        <f t="shared" si="19"/>
        <v>32120</v>
      </c>
    </row>
    <row r="30" spans="1:12" x14ac:dyDescent="0.25">
      <c r="A30" s="59">
        <v>1</v>
      </c>
      <c r="B30" s="17">
        <v>41</v>
      </c>
      <c r="C30" s="17">
        <v>133</v>
      </c>
      <c r="D30" s="22" t="s">
        <v>218</v>
      </c>
      <c r="E30" s="1" t="s">
        <v>252</v>
      </c>
      <c r="F30" s="1">
        <v>45360</v>
      </c>
      <c r="G30" s="1">
        <v>0</v>
      </c>
      <c r="H30" s="1">
        <f t="shared" si="17"/>
        <v>45360</v>
      </c>
      <c r="I30" s="1">
        <v>0</v>
      </c>
      <c r="J30" s="1">
        <f t="shared" si="18"/>
        <v>45360</v>
      </c>
      <c r="K30" s="1">
        <v>0</v>
      </c>
      <c r="L30" s="1">
        <f t="shared" si="19"/>
        <v>45360</v>
      </c>
    </row>
    <row r="31" spans="1:12" x14ac:dyDescent="0.25">
      <c r="A31" s="59">
        <v>1</v>
      </c>
      <c r="B31" s="17">
        <v>41</v>
      </c>
      <c r="C31" s="17">
        <v>134</v>
      </c>
      <c r="D31" s="22" t="s">
        <v>205</v>
      </c>
      <c r="E31" s="1" t="s">
        <v>253</v>
      </c>
      <c r="F31" s="1">
        <v>4100</v>
      </c>
      <c r="G31" s="1">
        <v>0</v>
      </c>
      <c r="H31" s="1">
        <f t="shared" si="17"/>
        <v>4100</v>
      </c>
      <c r="I31" s="1">
        <v>0</v>
      </c>
      <c r="J31" s="1">
        <f t="shared" si="18"/>
        <v>4100</v>
      </c>
      <c r="K31" s="1">
        <v>-1100</v>
      </c>
      <c r="L31" s="1">
        <f t="shared" si="19"/>
        <v>3000</v>
      </c>
    </row>
    <row r="32" spans="1:12" x14ac:dyDescent="0.25">
      <c r="A32" s="59">
        <v>1</v>
      </c>
      <c r="B32" s="17">
        <v>41</v>
      </c>
      <c r="C32" s="17">
        <v>211</v>
      </c>
      <c r="D32" s="22" t="s">
        <v>207</v>
      </c>
      <c r="E32" s="1" t="s">
        <v>254</v>
      </c>
      <c r="F32" s="1">
        <v>0</v>
      </c>
      <c r="G32" s="1">
        <v>0</v>
      </c>
      <c r="H32" s="1">
        <f t="shared" si="17"/>
        <v>0</v>
      </c>
      <c r="I32" s="1">
        <v>0</v>
      </c>
      <c r="J32" s="1">
        <f t="shared" si="18"/>
        <v>0</v>
      </c>
      <c r="K32" s="1">
        <v>0</v>
      </c>
      <c r="L32" s="1">
        <f t="shared" si="19"/>
        <v>0</v>
      </c>
    </row>
    <row r="33" spans="1:12" x14ac:dyDescent="0.25">
      <c r="A33" s="59">
        <v>1</v>
      </c>
      <c r="B33" s="17">
        <v>41</v>
      </c>
      <c r="C33" s="17">
        <v>212</v>
      </c>
      <c r="D33" s="22" t="s">
        <v>206</v>
      </c>
      <c r="E33" s="1" t="s">
        <v>255</v>
      </c>
      <c r="F33" s="1">
        <v>0</v>
      </c>
      <c r="G33" s="1">
        <v>0</v>
      </c>
      <c r="H33" s="1">
        <f t="shared" si="17"/>
        <v>0</v>
      </c>
      <c r="I33" s="1">
        <v>0</v>
      </c>
      <c r="J33" s="1">
        <f t="shared" si="18"/>
        <v>0</v>
      </c>
      <c r="K33" s="1">
        <v>0</v>
      </c>
      <c r="L33" s="1">
        <f t="shared" si="19"/>
        <v>0</v>
      </c>
    </row>
    <row r="34" spans="1:12" x14ac:dyDescent="0.25">
      <c r="A34" s="59">
        <v>1</v>
      </c>
      <c r="B34" s="17">
        <v>41</v>
      </c>
      <c r="C34" s="17">
        <v>223</v>
      </c>
      <c r="D34" s="22" t="s">
        <v>205</v>
      </c>
      <c r="E34" s="1" t="s">
        <v>377</v>
      </c>
      <c r="F34" s="1">
        <v>0</v>
      </c>
      <c r="G34" s="1">
        <v>0</v>
      </c>
      <c r="H34" s="1">
        <f t="shared" si="17"/>
        <v>0</v>
      </c>
      <c r="I34" s="1">
        <v>0</v>
      </c>
      <c r="J34" s="1">
        <f t="shared" si="18"/>
        <v>0</v>
      </c>
      <c r="K34" s="1">
        <v>0</v>
      </c>
      <c r="L34" s="1">
        <f t="shared" si="19"/>
        <v>0</v>
      </c>
    </row>
    <row r="35" spans="1:12" x14ac:dyDescent="0.25">
      <c r="A35" s="59">
        <v>1</v>
      </c>
      <c r="B35" s="17">
        <v>41</v>
      </c>
      <c r="C35" s="17">
        <v>223</v>
      </c>
      <c r="D35" s="22" t="s">
        <v>207</v>
      </c>
      <c r="E35" s="1" t="s">
        <v>378</v>
      </c>
      <c r="F35" s="1">
        <v>2100</v>
      </c>
      <c r="G35" s="1">
        <v>0</v>
      </c>
      <c r="H35" s="1">
        <f t="shared" si="17"/>
        <v>2100</v>
      </c>
      <c r="I35" s="1">
        <v>0</v>
      </c>
      <c r="J35" s="1">
        <f t="shared" si="18"/>
        <v>2100</v>
      </c>
      <c r="K35" s="1">
        <v>0</v>
      </c>
      <c r="L35" s="1">
        <f t="shared" si="19"/>
        <v>2100</v>
      </c>
    </row>
    <row r="36" spans="1:12" x14ac:dyDescent="0.25">
      <c r="A36" s="59">
        <v>1</v>
      </c>
      <c r="B36" s="17">
        <v>41</v>
      </c>
      <c r="C36" s="17">
        <v>229</v>
      </c>
      <c r="D36" s="22" t="s">
        <v>209</v>
      </c>
      <c r="E36" s="1" t="s">
        <v>256</v>
      </c>
      <c r="F36" s="1">
        <v>0</v>
      </c>
      <c r="G36" s="1">
        <v>0</v>
      </c>
      <c r="H36" s="1">
        <f t="shared" si="17"/>
        <v>0</v>
      </c>
      <c r="I36" s="1">
        <v>0</v>
      </c>
      <c r="J36" s="1">
        <f t="shared" si="18"/>
        <v>0</v>
      </c>
      <c r="K36" s="1">
        <v>0</v>
      </c>
      <c r="L36" s="1">
        <f t="shared" si="19"/>
        <v>0</v>
      </c>
    </row>
    <row r="37" spans="1:12" x14ac:dyDescent="0.25">
      <c r="A37" s="59">
        <v>1</v>
      </c>
      <c r="B37" s="17">
        <v>41</v>
      </c>
      <c r="C37" s="17">
        <v>243</v>
      </c>
      <c r="D37" s="22"/>
      <c r="E37" s="1" t="s">
        <v>257</v>
      </c>
      <c r="F37" s="1">
        <v>500</v>
      </c>
      <c r="G37" s="1">
        <v>-300</v>
      </c>
      <c r="H37" s="1">
        <f t="shared" si="17"/>
        <v>200</v>
      </c>
      <c r="I37" s="1">
        <v>0</v>
      </c>
      <c r="J37" s="1">
        <f t="shared" si="18"/>
        <v>200</v>
      </c>
      <c r="K37" s="1">
        <v>-100</v>
      </c>
      <c r="L37" s="1">
        <f t="shared" si="19"/>
        <v>100</v>
      </c>
    </row>
    <row r="38" spans="1:12" x14ac:dyDescent="0.25">
      <c r="A38" s="59">
        <v>1</v>
      </c>
      <c r="B38" s="17">
        <v>41</v>
      </c>
      <c r="C38" s="17">
        <v>292</v>
      </c>
      <c r="D38" s="22" t="s">
        <v>215</v>
      </c>
      <c r="E38" s="1" t="s">
        <v>258</v>
      </c>
      <c r="F38" s="1">
        <v>0</v>
      </c>
      <c r="G38" s="1">
        <v>0</v>
      </c>
      <c r="H38" s="1">
        <f t="shared" si="17"/>
        <v>0</v>
      </c>
      <c r="I38" s="1">
        <v>0</v>
      </c>
      <c r="J38" s="1">
        <f t="shared" si="18"/>
        <v>0</v>
      </c>
      <c r="K38" s="1">
        <v>0</v>
      </c>
      <c r="L38" s="1">
        <f t="shared" si="19"/>
        <v>0</v>
      </c>
    </row>
    <row r="39" spans="1:12" x14ac:dyDescent="0.25">
      <c r="A39" s="59">
        <v>1</v>
      </c>
      <c r="B39" s="17">
        <v>41</v>
      </c>
      <c r="C39" s="17">
        <v>292</v>
      </c>
      <c r="D39" s="22" t="s">
        <v>325</v>
      </c>
      <c r="E39" s="1" t="s">
        <v>259</v>
      </c>
      <c r="F39" s="1">
        <v>200</v>
      </c>
      <c r="G39" s="1">
        <v>0</v>
      </c>
      <c r="H39" s="1">
        <f t="shared" si="17"/>
        <v>200</v>
      </c>
      <c r="I39" s="1">
        <v>0</v>
      </c>
      <c r="J39" s="1">
        <f t="shared" si="18"/>
        <v>200</v>
      </c>
      <c r="K39" s="1">
        <v>-100</v>
      </c>
      <c r="L39" s="1">
        <f t="shared" si="19"/>
        <v>100</v>
      </c>
    </row>
    <row r="40" spans="1:12" x14ac:dyDescent="0.25">
      <c r="A40" s="59">
        <v>1</v>
      </c>
      <c r="B40" s="17">
        <v>41</v>
      </c>
      <c r="C40" s="17">
        <v>292</v>
      </c>
      <c r="D40" s="22" t="s">
        <v>217</v>
      </c>
      <c r="E40" s="1" t="s">
        <v>260</v>
      </c>
      <c r="F40" s="1">
        <v>0</v>
      </c>
      <c r="G40" s="1">
        <v>0</v>
      </c>
      <c r="H40" s="1">
        <f t="shared" si="17"/>
        <v>0</v>
      </c>
      <c r="I40" s="1">
        <v>0</v>
      </c>
      <c r="J40" s="1">
        <f t="shared" si="18"/>
        <v>0</v>
      </c>
      <c r="K40" s="1">
        <v>0</v>
      </c>
      <c r="L40" s="1">
        <f t="shared" si="19"/>
        <v>0</v>
      </c>
    </row>
    <row r="41" spans="1:12" x14ac:dyDescent="0.25">
      <c r="A41" s="59">
        <v>1</v>
      </c>
      <c r="B41" s="17">
        <v>41</v>
      </c>
      <c r="C41" s="17">
        <v>292</v>
      </c>
      <c r="D41" s="22" t="s">
        <v>379</v>
      </c>
      <c r="E41" s="1" t="s">
        <v>380</v>
      </c>
      <c r="F41" s="1">
        <v>0</v>
      </c>
      <c r="G41" s="1">
        <v>0</v>
      </c>
      <c r="H41" s="1">
        <f t="shared" si="17"/>
        <v>0</v>
      </c>
      <c r="I41" s="1">
        <v>0</v>
      </c>
      <c r="J41" s="1">
        <f t="shared" si="18"/>
        <v>0</v>
      </c>
      <c r="K41" s="1">
        <v>0</v>
      </c>
      <c r="L41" s="1">
        <f t="shared" si="19"/>
        <v>0</v>
      </c>
    </row>
    <row r="42" spans="1:12" x14ac:dyDescent="0.25">
      <c r="A42" s="59">
        <v>1</v>
      </c>
      <c r="B42" s="17">
        <v>41</v>
      </c>
      <c r="C42" s="17">
        <v>292</v>
      </c>
      <c r="D42" s="22" t="s">
        <v>221</v>
      </c>
      <c r="E42" s="1" t="s">
        <v>261</v>
      </c>
      <c r="F42" s="1">
        <v>900</v>
      </c>
      <c r="G42" s="1">
        <v>0</v>
      </c>
      <c r="H42" s="1">
        <f t="shared" si="17"/>
        <v>900</v>
      </c>
      <c r="I42" s="1">
        <v>0</v>
      </c>
      <c r="J42" s="1">
        <f t="shared" si="18"/>
        <v>900</v>
      </c>
      <c r="K42" s="1">
        <v>-700</v>
      </c>
      <c r="L42" s="1">
        <f t="shared" si="19"/>
        <v>200</v>
      </c>
    </row>
    <row r="43" spans="1:12" x14ac:dyDescent="0.25">
      <c r="A43" s="59">
        <v>1</v>
      </c>
      <c r="B43" s="17">
        <v>41</v>
      </c>
      <c r="C43" s="17">
        <v>312</v>
      </c>
      <c r="D43" s="22" t="s">
        <v>325</v>
      </c>
      <c r="E43" s="1" t="s">
        <v>262</v>
      </c>
      <c r="F43" s="1">
        <v>0</v>
      </c>
      <c r="G43" s="1">
        <v>0</v>
      </c>
      <c r="H43" s="1">
        <f t="shared" si="17"/>
        <v>0</v>
      </c>
      <c r="I43" s="1">
        <v>0</v>
      </c>
      <c r="J43" s="1">
        <f t="shared" si="18"/>
        <v>0</v>
      </c>
      <c r="K43" s="1">
        <v>0</v>
      </c>
      <c r="L43" s="1">
        <f t="shared" si="19"/>
        <v>0</v>
      </c>
    </row>
    <row r="44" spans="1:12" x14ac:dyDescent="0.25">
      <c r="A44" s="59">
        <v>1</v>
      </c>
      <c r="B44" s="17">
        <v>41</v>
      </c>
      <c r="C44" s="17">
        <v>121</v>
      </c>
      <c r="D44" s="22" t="s">
        <v>205</v>
      </c>
      <c r="E44" s="1" t="s">
        <v>263</v>
      </c>
      <c r="F44" s="1">
        <v>7700</v>
      </c>
      <c r="G44" s="1">
        <v>0</v>
      </c>
      <c r="H44" s="1">
        <f t="shared" si="17"/>
        <v>7700</v>
      </c>
      <c r="I44" s="1">
        <v>2200</v>
      </c>
      <c r="J44" s="1">
        <f t="shared" si="18"/>
        <v>9900</v>
      </c>
      <c r="K44" s="1">
        <v>500</v>
      </c>
      <c r="L44" s="1">
        <f t="shared" si="19"/>
        <v>10400</v>
      </c>
    </row>
    <row r="45" spans="1:12" x14ac:dyDescent="0.25">
      <c r="A45" s="59">
        <v>1</v>
      </c>
      <c r="B45" s="17">
        <v>41</v>
      </c>
      <c r="C45" s="17">
        <v>121</v>
      </c>
      <c r="D45" s="22" t="s">
        <v>205</v>
      </c>
      <c r="E45" s="1" t="s">
        <v>264</v>
      </c>
      <c r="F45" s="1">
        <v>10000</v>
      </c>
      <c r="G45" s="1">
        <v>0</v>
      </c>
      <c r="H45" s="1">
        <f t="shared" si="17"/>
        <v>10000</v>
      </c>
      <c r="I45" s="1">
        <v>0</v>
      </c>
      <c r="J45" s="1">
        <f t="shared" si="18"/>
        <v>10000</v>
      </c>
      <c r="K45" s="1">
        <v>1700</v>
      </c>
      <c r="L45" s="1">
        <f t="shared" si="19"/>
        <v>11700</v>
      </c>
    </row>
    <row r="46" spans="1:12" ht="15.75" customHeight="1" x14ac:dyDescent="0.25">
      <c r="A46" s="59">
        <v>1</v>
      </c>
      <c r="B46" s="17">
        <v>41</v>
      </c>
      <c r="C46" s="17">
        <v>121</v>
      </c>
      <c r="D46" s="22" t="s">
        <v>207</v>
      </c>
      <c r="E46" s="1" t="s">
        <v>265</v>
      </c>
      <c r="F46" s="1">
        <v>0</v>
      </c>
      <c r="G46" s="1">
        <v>0</v>
      </c>
      <c r="H46" s="1">
        <f t="shared" si="17"/>
        <v>0</v>
      </c>
      <c r="I46" s="1">
        <v>130</v>
      </c>
      <c r="J46" s="1">
        <f t="shared" si="18"/>
        <v>130</v>
      </c>
      <c r="K46" s="1">
        <v>0</v>
      </c>
      <c r="L46" s="1">
        <f t="shared" si="19"/>
        <v>130</v>
      </c>
    </row>
    <row r="47" spans="1:12" x14ac:dyDescent="0.25">
      <c r="A47" s="59">
        <v>1</v>
      </c>
      <c r="B47" s="17">
        <v>41</v>
      </c>
      <c r="C47" s="17">
        <v>133</v>
      </c>
      <c r="D47" s="22" t="s">
        <v>212</v>
      </c>
      <c r="E47" s="1" t="s">
        <v>376</v>
      </c>
      <c r="F47" s="1">
        <v>300</v>
      </c>
      <c r="G47" s="1">
        <v>0</v>
      </c>
      <c r="H47" s="1">
        <f t="shared" si="17"/>
        <v>300</v>
      </c>
      <c r="I47" s="1">
        <v>300</v>
      </c>
      <c r="J47" s="1">
        <f t="shared" si="18"/>
        <v>600</v>
      </c>
      <c r="K47" s="1">
        <v>0</v>
      </c>
      <c r="L47" s="1">
        <f t="shared" si="19"/>
        <v>600</v>
      </c>
    </row>
    <row r="48" spans="1:12" x14ac:dyDescent="0.25">
      <c r="A48" s="59">
        <v>1</v>
      </c>
      <c r="B48" s="17">
        <v>41</v>
      </c>
      <c r="C48" s="17">
        <v>212</v>
      </c>
      <c r="D48" s="22" t="s">
        <v>207</v>
      </c>
      <c r="E48" s="1" t="s">
        <v>266</v>
      </c>
      <c r="F48" s="1">
        <v>1200</v>
      </c>
      <c r="G48" s="1">
        <v>0</v>
      </c>
      <c r="H48" s="1">
        <f t="shared" si="17"/>
        <v>1200</v>
      </c>
      <c r="I48" s="1">
        <v>0</v>
      </c>
      <c r="J48" s="1">
        <f t="shared" si="18"/>
        <v>1200</v>
      </c>
      <c r="K48" s="1">
        <v>0</v>
      </c>
      <c r="L48" s="1">
        <f t="shared" si="19"/>
        <v>1200</v>
      </c>
    </row>
    <row r="49" spans="1:12" x14ac:dyDescent="0.25">
      <c r="A49" s="59">
        <v>1</v>
      </c>
      <c r="B49" s="17">
        <v>41</v>
      </c>
      <c r="C49" s="17">
        <v>221</v>
      </c>
      <c r="D49" s="22" t="s">
        <v>208</v>
      </c>
      <c r="E49" s="1" t="s">
        <v>267</v>
      </c>
      <c r="F49" s="1">
        <v>3500</v>
      </c>
      <c r="G49" s="1">
        <v>0</v>
      </c>
      <c r="H49" s="1">
        <f t="shared" si="17"/>
        <v>3500</v>
      </c>
      <c r="I49" s="1">
        <v>0</v>
      </c>
      <c r="J49" s="1">
        <f t="shared" si="18"/>
        <v>3500</v>
      </c>
      <c r="K49" s="1">
        <v>-500</v>
      </c>
      <c r="L49" s="1">
        <f t="shared" si="19"/>
        <v>3000</v>
      </c>
    </row>
    <row r="50" spans="1:12" x14ac:dyDescent="0.25">
      <c r="A50" s="59">
        <v>1</v>
      </c>
      <c r="B50" s="17">
        <v>41</v>
      </c>
      <c r="C50" s="17">
        <v>223</v>
      </c>
      <c r="D50" s="22" t="s">
        <v>205</v>
      </c>
      <c r="E50" s="1" t="s">
        <v>268</v>
      </c>
      <c r="F50" s="1">
        <v>2000</v>
      </c>
      <c r="G50" s="1">
        <v>0</v>
      </c>
      <c r="H50" s="1">
        <f t="shared" si="17"/>
        <v>2000</v>
      </c>
      <c r="I50" s="1">
        <v>0</v>
      </c>
      <c r="J50" s="1">
        <f t="shared" si="18"/>
        <v>2000</v>
      </c>
      <c r="K50" s="1">
        <v>500</v>
      </c>
      <c r="L50" s="1">
        <f t="shared" si="19"/>
        <v>2500</v>
      </c>
    </row>
    <row r="51" spans="1:12" x14ac:dyDescent="0.25">
      <c r="A51" s="59">
        <v>1</v>
      </c>
      <c r="B51" s="17">
        <v>41</v>
      </c>
      <c r="C51" s="17">
        <v>223</v>
      </c>
      <c r="D51" s="22" t="s">
        <v>207</v>
      </c>
      <c r="E51" s="1" t="s">
        <v>269</v>
      </c>
      <c r="F51" s="1">
        <v>6000</v>
      </c>
      <c r="G51" s="1">
        <v>0</v>
      </c>
      <c r="H51" s="1">
        <f t="shared" si="17"/>
        <v>6000</v>
      </c>
      <c r="I51" s="1">
        <v>0</v>
      </c>
      <c r="J51" s="1">
        <f t="shared" si="18"/>
        <v>6000</v>
      </c>
      <c r="K51" s="1">
        <v>500</v>
      </c>
      <c r="L51" s="1">
        <f t="shared" si="19"/>
        <v>6500</v>
      </c>
    </row>
    <row r="52" spans="1:12" x14ac:dyDescent="0.25">
      <c r="A52" s="59">
        <v>1</v>
      </c>
      <c r="B52" s="17">
        <v>41</v>
      </c>
      <c r="C52" s="17">
        <v>223</v>
      </c>
      <c r="D52" s="22" t="s">
        <v>208</v>
      </c>
      <c r="E52" s="1" t="s">
        <v>270</v>
      </c>
      <c r="F52" s="1">
        <v>0</v>
      </c>
      <c r="G52" s="1">
        <v>0</v>
      </c>
      <c r="H52" s="1">
        <f t="shared" si="17"/>
        <v>0</v>
      </c>
      <c r="I52" s="1">
        <v>0</v>
      </c>
      <c r="J52" s="1">
        <f t="shared" si="18"/>
        <v>0</v>
      </c>
      <c r="K52" s="1">
        <v>0</v>
      </c>
      <c r="L52" s="1">
        <f t="shared" si="19"/>
        <v>0</v>
      </c>
    </row>
    <row r="53" spans="1:12" x14ac:dyDescent="0.25">
      <c r="A53" s="59">
        <v>1</v>
      </c>
      <c r="B53" s="17">
        <v>41</v>
      </c>
      <c r="C53" s="17">
        <v>121</v>
      </c>
      <c r="D53" s="22" t="s">
        <v>205</v>
      </c>
      <c r="E53" s="1" t="s">
        <v>271</v>
      </c>
      <c r="F53" s="1">
        <v>32000</v>
      </c>
      <c r="G53" s="1">
        <v>0</v>
      </c>
      <c r="H53" s="1">
        <f t="shared" si="17"/>
        <v>32000</v>
      </c>
      <c r="I53" s="1">
        <v>0</v>
      </c>
      <c r="J53" s="1">
        <f t="shared" si="18"/>
        <v>32000</v>
      </c>
      <c r="K53" s="1">
        <v>6500</v>
      </c>
      <c r="L53" s="1">
        <f t="shared" si="19"/>
        <v>38500</v>
      </c>
    </row>
    <row r="54" spans="1:12" x14ac:dyDescent="0.25">
      <c r="A54" s="59">
        <v>1</v>
      </c>
      <c r="B54" s="17">
        <v>41</v>
      </c>
      <c r="C54" s="17">
        <v>121</v>
      </c>
      <c r="D54" s="22" t="s">
        <v>206</v>
      </c>
      <c r="E54" s="1" t="s">
        <v>272</v>
      </c>
      <c r="F54" s="1">
        <v>113571</v>
      </c>
      <c r="G54" s="1">
        <v>0</v>
      </c>
      <c r="H54" s="1">
        <f t="shared" si="17"/>
        <v>113571</v>
      </c>
      <c r="I54" s="1">
        <v>0</v>
      </c>
      <c r="J54" s="1">
        <f t="shared" si="18"/>
        <v>113571</v>
      </c>
      <c r="K54" s="1">
        <v>0</v>
      </c>
      <c r="L54" s="1">
        <f t="shared" si="19"/>
        <v>113571</v>
      </c>
    </row>
    <row r="55" spans="1:12" x14ac:dyDescent="0.25">
      <c r="A55" s="59">
        <v>1</v>
      </c>
      <c r="B55" s="17">
        <v>41</v>
      </c>
      <c r="C55" s="17">
        <v>212</v>
      </c>
      <c r="D55" s="22" t="s">
        <v>207</v>
      </c>
      <c r="E55" s="1" t="s">
        <v>273</v>
      </c>
      <c r="F55" s="1">
        <v>1000</v>
      </c>
      <c r="G55" s="1">
        <v>0</v>
      </c>
      <c r="H55" s="1">
        <f t="shared" si="17"/>
        <v>1000</v>
      </c>
      <c r="I55" s="1">
        <v>0</v>
      </c>
      <c r="J55" s="1">
        <f t="shared" si="18"/>
        <v>1000</v>
      </c>
      <c r="K55" s="1">
        <v>0</v>
      </c>
      <c r="L55" s="1">
        <f t="shared" si="19"/>
        <v>1000</v>
      </c>
    </row>
    <row r="56" spans="1:12" x14ac:dyDescent="0.25">
      <c r="A56" s="59">
        <v>1</v>
      </c>
      <c r="B56" s="17">
        <v>41</v>
      </c>
      <c r="C56" s="17">
        <v>221</v>
      </c>
      <c r="D56" s="22" t="s">
        <v>208</v>
      </c>
      <c r="E56" s="1" t="s">
        <v>274</v>
      </c>
      <c r="F56" s="1">
        <v>300</v>
      </c>
      <c r="G56" s="1">
        <v>0</v>
      </c>
      <c r="H56" s="1">
        <f t="shared" si="17"/>
        <v>300</v>
      </c>
      <c r="I56" s="1">
        <v>0</v>
      </c>
      <c r="J56" s="1">
        <f t="shared" si="18"/>
        <v>300</v>
      </c>
      <c r="K56" s="1">
        <v>0</v>
      </c>
      <c r="L56" s="1">
        <f t="shared" si="19"/>
        <v>300</v>
      </c>
    </row>
    <row r="57" spans="1:12" x14ac:dyDescent="0.25">
      <c r="A57" s="59">
        <v>1</v>
      </c>
      <c r="B57" s="17">
        <v>41</v>
      </c>
      <c r="C57" s="17">
        <v>223</v>
      </c>
      <c r="D57" s="22" t="s">
        <v>205</v>
      </c>
      <c r="E57" s="1" t="s">
        <v>275</v>
      </c>
      <c r="F57" s="1">
        <v>450</v>
      </c>
      <c r="G57" s="1">
        <v>0</v>
      </c>
      <c r="H57" s="1">
        <f t="shared" si="17"/>
        <v>450</v>
      </c>
      <c r="I57" s="1">
        <v>0</v>
      </c>
      <c r="J57" s="1">
        <f t="shared" si="18"/>
        <v>450</v>
      </c>
      <c r="K57" s="1">
        <v>0</v>
      </c>
      <c r="L57" s="1">
        <f t="shared" si="19"/>
        <v>450</v>
      </c>
    </row>
    <row r="58" spans="1:12" x14ac:dyDescent="0.25">
      <c r="A58" s="59">
        <v>1</v>
      </c>
      <c r="B58" s="17">
        <v>41</v>
      </c>
      <c r="C58" s="17">
        <v>121</v>
      </c>
      <c r="D58" s="22" t="s">
        <v>205</v>
      </c>
      <c r="E58" s="1" t="s">
        <v>276</v>
      </c>
      <c r="F58" s="1">
        <v>200</v>
      </c>
      <c r="G58" s="1">
        <v>0</v>
      </c>
      <c r="H58" s="1">
        <f t="shared" si="17"/>
        <v>200</v>
      </c>
      <c r="I58" s="1">
        <v>0</v>
      </c>
      <c r="J58" s="1">
        <f t="shared" si="18"/>
        <v>200</v>
      </c>
      <c r="K58" s="1">
        <v>0</v>
      </c>
      <c r="L58" s="1">
        <f t="shared" si="19"/>
        <v>200</v>
      </c>
    </row>
    <row r="59" spans="1:12" x14ac:dyDescent="0.25">
      <c r="A59" s="59">
        <v>1</v>
      </c>
      <c r="B59" s="17">
        <v>41</v>
      </c>
      <c r="C59" s="17">
        <v>212</v>
      </c>
      <c r="D59" s="22" t="s">
        <v>207</v>
      </c>
      <c r="E59" s="1" t="s">
        <v>277</v>
      </c>
      <c r="F59" s="1">
        <v>1100</v>
      </c>
      <c r="G59" s="1">
        <v>0</v>
      </c>
      <c r="H59" s="1">
        <f t="shared" si="17"/>
        <v>1100</v>
      </c>
      <c r="I59" s="1">
        <v>0</v>
      </c>
      <c r="J59" s="1">
        <f t="shared" si="18"/>
        <v>1100</v>
      </c>
      <c r="K59" s="1">
        <v>0</v>
      </c>
      <c r="L59" s="1">
        <f t="shared" si="19"/>
        <v>1100</v>
      </c>
    </row>
    <row r="60" spans="1:12" x14ac:dyDescent="0.25">
      <c r="A60" s="59">
        <v>1</v>
      </c>
      <c r="B60" s="17">
        <v>41</v>
      </c>
      <c r="C60" s="17">
        <v>221</v>
      </c>
      <c r="D60" s="22" t="s">
        <v>208</v>
      </c>
      <c r="E60" s="1" t="s">
        <v>278</v>
      </c>
      <c r="F60" s="1">
        <v>0</v>
      </c>
      <c r="G60" s="1">
        <v>0</v>
      </c>
      <c r="H60" s="1">
        <f t="shared" si="17"/>
        <v>0</v>
      </c>
      <c r="I60" s="1">
        <v>0</v>
      </c>
      <c r="J60" s="1">
        <f t="shared" si="18"/>
        <v>0</v>
      </c>
      <c r="K60" s="1">
        <v>0</v>
      </c>
      <c r="L60" s="1">
        <f t="shared" si="19"/>
        <v>0</v>
      </c>
    </row>
    <row r="61" spans="1:12" x14ac:dyDescent="0.25">
      <c r="A61" s="59">
        <v>1</v>
      </c>
      <c r="B61" s="17">
        <v>41</v>
      </c>
      <c r="C61" s="17">
        <v>223</v>
      </c>
      <c r="D61" s="22" t="s">
        <v>205</v>
      </c>
      <c r="E61" s="1" t="s">
        <v>279</v>
      </c>
      <c r="F61" s="1">
        <v>1000</v>
      </c>
      <c r="G61" s="1">
        <v>0</v>
      </c>
      <c r="H61" s="1">
        <f t="shared" si="17"/>
        <v>1000</v>
      </c>
      <c r="I61" s="1">
        <v>0</v>
      </c>
      <c r="J61" s="1">
        <f t="shared" si="18"/>
        <v>1000</v>
      </c>
      <c r="K61" s="1">
        <v>0</v>
      </c>
      <c r="L61" s="1">
        <f t="shared" si="19"/>
        <v>1000</v>
      </c>
    </row>
    <row r="62" spans="1:12" x14ac:dyDescent="0.25">
      <c r="A62" s="59">
        <v>1</v>
      </c>
      <c r="B62" s="17">
        <v>41</v>
      </c>
      <c r="C62" s="17">
        <v>212</v>
      </c>
      <c r="D62" s="22" t="s">
        <v>207</v>
      </c>
      <c r="E62" s="1" t="s">
        <v>280</v>
      </c>
      <c r="F62" s="1">
        <v>400</v>
      </c>
      <c r="G62" s="1">
        <v>0</v>
      </c>
      <c r="H62" s="1">
        <f t="shared" si="17"/>
        <v>400</v>
      </c>
      <c r="I62" s="1">
        <v>0</v>
      </c>
      <c r="J62" s="1">
        <f t="shared" si="18"/>
        <v>400</v>
      </c>
      <c r="K62" s="1">
        <v>-200</v>
      </c>
      <c r="L62" s="1">
        <f t="shared" si="19"/>
        <v>200</v>
      </c>
    </row>
    <row r="63" spans="1:12" x14ac:dyDescent="0.25">
      <c r="A63" s="59">
        <v>1</v>
      </c>
      <c r="B63" s="17">
        <v>41</v>
      </c>
      <c r="C63" s="17">
        <v>223</v>
      </c>
      <c r="D63" s="22" t="s">
        <v>205</v>
      </c>
      <c r="E63" s="1" t="s">
        <v>281</v>
      </c>
      <c r="F63" s="1">
        <v>800</v>
      </c>
      <c r="G63" s="1">
        <v>0</v>
      </c>
      <c r="H63" s="1">
        <f t="shared" si="17"/>
        <v>800</v>
      </c>
      <c r="I63" s="1">
        <v>0</v>
      </c>
      <c r="J63" s="1">
        <f t="shared" si="18"/>
        <v>800</v>
      </c>
      <c r="K63" s="1">
        <v>0</v>
      </c>
      <c r="L63" s="1">
        <f t="shared" si="19"/>
        <v>800</v>
      </c>
    </row>
    <row r="64" spans="1:12" x14ac:dyDescent="0.25">
      <c r="A64" s="59">
        <v>1</v>
      </c>
      <c r="B64" s="17">
        <v>41</v>
      </c>
      <c r="C64" s="17">
        <v>212</v>
      </c>
      <c r="D64" s="22" t="s">
        <v>207</v>
      </c>
      <c r="E64" s="1" t="s">
        <v>282</v>
      </c>
      <c r="F64" s="1">
        <v>200</v>
      </c>
      <c r="G64" s="1">
        <v>0</v>
      </c>
      <c r="H64" s="1">
        <f t="shared" si="17"/>
        <v>200</v>
      </c>
      <c r="I64" s="1">
        <v>0</v>
      </c>
      <c r="J64" s="1">
        <f t="shared" si="18"/>
        <v>200</v>
      </c>
      <c r="K64" s="1">
        <v>0</v>
      </c>
      <c r="L64" s="1">
        <f t="shared" si="19"/>
        <v>200</v>
      </c>
    </row>
    <row r="65" spans="1:12" x14ac:dyDescent="0.25">
      <c r="A65" s="59">
        <v>1</v>
      </c>
      <c r="B65" s="17">
        <v>41</v>
      </c>
      <c r="C65" s="17">
        <v>223</v>
      </c>
      <c r="D65" s="22" t="s">
        <v>205</v>
      </c>
      <c r="E65" s="1" t="s">
        <v>283</v>
      </c>
      <c r="F65" s="1">
        <v>100</v>
      </c>
      <c r="G65" s="1">
        <v>0</v>
      </c>
      <c r="H65" s="1">
        <f t="shared" si="17"/>
        <v>100</v>
      </c>
      <c r="I65" s="1">
        <v>0</v>
      </c>
      <c r="J65" s="1">
        <f t="shared" si="18"/>
        <v>100</v>
      </c>
      <c r="K65" s="1">
        <v>0</v>
      </c>
      <c r="L65" s="1">
        <f t="shared" si="19"/>
        <v>100</v>
      </c>
    </row>
    <row r="66" spans="1:12" x14ac:dyDescent="0.25">
      <c r="A66" s="59">
        <v>1</v>
      </c>
      <c r="B66" s="17">
        <v>41</v>
      </c>
      <c r="C66" s="17">
        <v>212</v>
      </c>
      <c r="D66" s="22" t="s">
        <v>207</v>
      </c>
      <c r="E66" s="1" t="s">
        <v>284</v>
      </c>
      <c r="F66" s="1">
        <v>2500</v>
      </c>
      <c r="G66" s="1">
        <v>0</v>
      </c>
      <c r="H66" s="1">
        <f t="shared" si="17"/>
        <v>2500</v>
      </c>
      <c r="I66" s="1">
        <v>0</v>
      </c>
      <c r="J66" s="1">
        <f t="shared" si="18"/>
        <v>2500</v>
      </c>
      <c r="K66" s="1">
        <v>-700</v>
      </c>
      <c r="L66" s="1">
        <f t="shared" si="19"/>
        <v>1800</v>
      </c>
    </row>
    <row r="67" spans="1:12" x14ac:dyDescent="0.25">
      <c r="A67" s="59">
        <v>1</v>
      </c>
      <c r="B67" s="17">
        <v>41</v>
      </c>
      <c r="C67" s="17">
        <v>223</v>
      </c>
      <c r="D67" s="22" t="s">
        <v>205</v>
      </c>
      <c r="E67" s="1" t="s">
        <v>285</v>
      </c>
      <c r="F67" s="1">
        <v>600</v>
      </c>
      <c r="G67" s="1">
        <v>0</v>
      </c>
      <c r="H67" s="1">
        <f t="shared" si="17"/>
        <v>600</v>
      </c>
      <c r="I67" s="1">
        <v>0</v>
      </c>
      <c r="J67" s="1">
        <f t="shared" si="18"/>
        <v>600</v>
      </c>
      <c r="K67" s="1">
        <v>0</v>
      </c>
      <c r="L67" s="1">
        <f t="shared" si="19"/>
        <v>600</v>
      </c>
    </row>
    <row r="68" spans="1:12" x14ac:dyDescent="0.25">
      <c r="A68" s="59">
        <v>1</v>
      </c>
      <c r="B68" s="17">
        <v>41</v>
      </c>
      <c r="C68" s="17">
        <v>212</v>
      </c>
      <c r="D68" s="22" t="s">
        <v>207</v>
      </c>
      <c r="E68" s="1" t="s">
        <v>286</v>
      </c>
      <c r="F68" s="1">
        <v>10370</v>
      </c>
      <c r="G68" s="1">
        <v>0</v>
      </c>
      <c r="H68" s="1">
        <f t="shared" si="17"/>
        <v>10370</v>
      </c>
      <c r="I68" s="1">
        <v>0</v>
      </c>
      <c r="J68" s="1">
        <f t="shared" si="18"/>
        <v>10370</v>
      </c>
      <c r="K68" s="1">
        <v>0</v>
      </c>
      <c r="L68" s="1">
        <f t="shared" si="19"/>
        <v>10370</v>
      </c>
    </row>
    <row r="69" spans="1:12" x14ac:dyDescent="0.25">
      <c r="A69" s="59">
        <v>1</v>
      </c>
      <c r="B69" s="17">
        <v>41</v>
      </c>
      <c r="C69" s="17">
        <v>2230</v>
      </c>
      <c r="D69" s="22" t="s">
        <v>205</v>
      </c>
      <c r="E69" s="1" t="s">
        <v>287</v>
      </c>
      <c r="F69" s="1">
        <v>150</v>
      </c>
      <c r="G69" s="1">
        <v>0</v>
      </c>
      <c r="H69" s="1">
        <f t="shared" si="17"/>
        <v>150</v>
      </c>
      <c r="I69" s="1">
        <v>0</v>
      </c>
      <c r="J69" s="1">
        <f t="shared" si="18"/>
        <v>150</v>
      </c>
      <c r="K69" s="1">
        <v>-50</v>
      </c>
      <c r="L69" s="1">
        <f t="shared" si="19"/>
        <v>100</v>
      </c>
    </row>
    <row r="70" spans="1:12" x14ac:dyDescent="0.25">
      <c r="A70" s="59">
        <v>1</v>
      </c>
      <c r="B70" s="17">
        <v>41</v>
      </c>
      <c r="C70" s="17">
        <v>212</v>
      </c>
      <c r="D70" s="22" t="s">
        <v>207</v>
      </c>
      <c r="E70" s="1" t="s">
        <v>288</v>
      </c>
      <c r="F70" s="1">
        <v>10370</v>
      </c>
      <c r="G70" s="1">
        <v>0</v>
      </c>
      <c r="H70" s="1">
        <f t="shared" si="17"/>
        <v>10370</v>
      </c>
      <c r="I70" s="1">
        <v>0</v>
      </c>
      <c r="J70" s="1">
        <f t="shared" si="18"/>
        <v>10370</v>
      </c>
      <c r="K70" s="1">
        <v>0</v>
      </c>
      <c r="L70" s="1">
        <f t="shared" si="19"/>
        <v>10370</v>
      </c>
    </row>
    <row r="71" spans="1:12" x14ac:dyDescent="0.25">
      <c r="A71" s="59">
        <v>1</v>
      </c>
      <c r="B71" s="17">
        <v>41</v>
      </c>
      <c r="C71" s="17">
        <v>223</v>
      </c>
      <c r="D71" s="22" t="s">
        <v>205</v>
      </c>
      <c r="E71" s="1" t="s">
        <v>289</v>
      </c>
      <c r="F71" s="1">
        <v>400</v>
      </c>
      <c r="G71" s="1">
        <v>0</v>
      </c>
      <c r="H71" s="1">
        <f t="shared" si="17"/>
        <v>400</v>
      </c>
      <c r="I71" s="1">
        <v>0</v>
      </c>
      <c r="J71" s="1">
        <f t="shared" si="18"/>
        <v>400</v>
      </c>
      <c r="K71" s="1">
        <v>0</v>
      </c>
      <c r="L71" s="1">
        <f t="shared" si="19"/>
        <v>400</v>
      </c>
    </row>
    <row r="72" spans="1:12" x14ac:dyDescent="0.25">
      <c r="A72" s="59">
        <v>1</v>
      </c>
      <c r="B72" s="17">
        <v>41</v>
      </c>
      <c r="C72" s="17">
        <v>212</v>
      </c>
      <c r="D72" s="22" t="s">
        <v>207</v>
      </c>
      <c r="E72" s="1" t="s">
        <v>290</v>
      </c>
      <c r="F72" s="1">
        <v>13640</v>
      </c>
      <c r="G72" s="1">
        <v>0</v>
      </c>
      <c r="H72" s="1">
        <f t="shared" si="17"/>
        <v>13640</v>
      </c>
      <c r="I72" s="1">
        <v>0</v>
      </c>
      <c r="J72" s="1">
        <f t="shared" si="18"/>
        <v>13640</v>
      </c>
      <c r="K72" s="1">
        <v>0</v>
      </c>
      <c r="L72" s="1">
        <f t="shared" si="19"/>
        <v>13640</v>
      </c>
    </row>
    <row r="73" spans="1:12" x14ac:dyDescent="0.25">
      <c r="A73" s="59">
        <v>1</v>
      </c>
      <c r="B73" s="17">
        <v>41</v>
      </c>
      <c r="C73" s="17">
        <v>223</v>
      </c>
      <c r="D73" s="22" t="s">
        <v>205</v>
      </c>
      <c r="E73" s="1" t="s">
        <v>291</v>
      </c>
      <c r="F73" s="1">
        <v>40</v>
      </c>
      <c r="G73" s="1">
        <v>0</v>
      </c>
      <c r="H73" s="1">
        <f t="shared" si="17"/>
        <v>40</v>
      </c>
      <c r="I73" s="1">
        <v>0</v>
      </c>
      <c r="J73" s="1">
        <f t="shared" si="18"/>
        <v>40</v>
      </c>
      <c r="K73" s="1">
        <v>0</v>
      </c>
      <c r="L73" s="1">
        <f t="shared" si="19"/>
        <v>40</v>
      </c>
    </row>
    <row r="74" spans="1:12" x14ac:dyDescent="0.25">
      <c r="A74" s="59">
        <v>1</v>
      </c>
      <c r="B74" s="17">
        <v>41</v>
      </c>
      <c r="C74" s="17">
        <v>212</v>
      </c>
      <c r="D74" s="22" t="s">
        <v>207</v>
      </c>
      <c r="E74" s="1" t="s">
        <v>292</v>
      </c>
      <c r="F74" s="1">
        <v>13670</v>
      </c>
      <c r="G74" s="1">
        <v>0</v>
      </c>
      <c r="H74" s="1">
        <f t="shared" si="17"/>
        <v>13670</v>
      </c>
      <c r="I74" s="1">
        <v>0</v>
      </c>
      <c r="J74" s="1">
        <f t="shared" si="18"/>
        <v>13670</v>
      </c>
      <c r="K74" s="1">
        <v>0</v>
      </c>
      <c r="L74" s="1">
        <f t="shared" si="19"/>
        <v>13670</v>
      </c>
    </row>
    <row r="75" spans="1:12" x14ac:dyDescent="0.25">
      <c r="A75" s="59">
        <v>1</v>
      </c>
      <c r="B75" s="17">
        <v>41</v>
      </c>
      <c r="C75" s="17">
        <v>223</v>
      </c>
      <c r="D75" s="22" t="s">
        <v>205</v>
      </c>
      <c r="E75" s="1" t="s">
        <v>293</v>
      </c>
      <c r="F75" s="1">
        <v>1200</v>
      </c>
      <c r="G75" s="1">
        <v>0</v>
      </c>
      <c r="H75" s="1">
        <f t="shared" si="17"/>
        <v>1200</v>
      </c>
      <c r="I75" s="1">
        <v>0</v>
      </c>
      <c r="J75" s="1">
        <f t="shared" si="18"/>
        <v>1200</v>
      </c>
      <c r="K75" s="1">
        <v>0</v>
      </c>
      <c r="L75" s="1">
        <f t="shared" si="19"/>
        <v>1200</v>
      </c>
    </row>
    <row r="76" spans="1:12" x14ac:dyDescent="0.25">
      <c r="A76" s="59">
        <v>1</v>
      </c>
      <c r="B76" s="17">
        <v>41</v>
      </c>
      <c r="C76" s="17">
        <v>212</v>
      </c>
      <c r="D76" s="22" t="s">
        <v>207</v>
      </c>
      <c r="E76" s="1" t="s">
        <v>294</v>
      </c>
      <c r="F76" s="1">
        <v>10600</v>
      </c>
      <c r="G76" s="1">
        <v>0</v>
      </c>
      <c r="H76" s="1">
        <f t="shared" si="17"/>
        <v>10600</v>
      </c>
      <c r="I76" s="1">
        <v>0</v>
      </c>
      <c r="J76" s="1">
        <f t="shared" si="18"/>
        <v>10600</v>
      </c>
      <c r="K76" s="1">
        <v>0</v>
      </c>
      <c r="L76" s="1">
        <f t="shared" si="19"/>
        <v>10600</v>
      </c>
    </row>
    <row r="77" spans="1:12" x14ac:dyDescent="0.25">
      <c r="A77" s="59">
        <v>1</v>
      </c>
      <c r="B77" s="17">
        <v>41</v>
      </c>
      <c r="C77" s="17">
        <v>223</v>
      </c>
      <c r="D77" s="22" t="s">
        <v>205</v>
      </c>
      <c r="E77" s="1" t="s">
        <v>295</v>
      </c>
      <c r="F77" s="1">
        <v>500</v>
      </c>
      <c r="G77" s="1">
        <v>0</v>
      </c>
      <c r="H77" s="1">
        <f t="shared" si="17"/>
        <v>500</v>
      </c>
      <c r="I77" s="1">
        <v>0</v>
      </c>
      <c r="J77" s="1">
        <f t="shared" si="18"/>
        <v>500</v>
      </c>
      <c r="K77" s="1">
        <v>0</v>
      </c>
      <c r="L77" s="1">
        <f t="shared" si="19"/>
        <v>500</v>
      </c>
    </row>
    <row r="78" spans="1:12" x14ac:dyDescent="0.25">
      <c r="A78" s="59">
        <v>1</v>
      </c>
      <c r="B78" s="17">
        <v>41</v>
      </c>
      <c r="C78" s="17">
        <v>212</v>
      </c>
      <c r="D78" s="22" t="s">
        <v>207</v>
      </c>
      <c r="E78" s="1" t="s">
        <v>296</v>
      </c>
      <c r="F78" s="1">
        <v>200</v>
      </c>
      <c r="G78" s="1">
        <v>0</v>
      </c>
      <c r="H78" s="1">
        <f t="shared" si="17"/>
        <v>200</v>
      </c>
      <c r="I78" s="1">
        <v>0</v>
      </c>
      <c r="J78" s="1">
        <f t="shared" si="18"/>
        <v>200</v>
      </c>
      <c r="K78" s="1">
        <v>100</v>
      </c>
      <c r="L78" s="1">
        <f t="shared" si="19"/>
        <v>300</v>
      </c>
    </row>
    <row r="79" spans="1:12" x14ac:dyDescent="0.25">
      <c r="A79" s="59">
        <v>1</v>
      </c>
      <c r="B79" s="17">
        <v>41</v>
      </c>
      <c r="C79" s="17">
        <v>223</v>
      </c>
      <c r="D79" s="22" t="s">
        <v>205</v>
      </c>
      <c r="E79" s="1" t="s">
        <v>297</v>
      </c>
      <c r="F79" s="1">
        <v>250</v>
      </c>
      <c r="G79" s="1">
        <v>0</v>
      </c>
      <c r="H79" s="1">
        <f t="shared" si="17"/>
        <v>250</v>
      </c>
      <c r="I79" s="1">
        <v>0</v>
      </c>
      <c r="J79" s="1">
        <f t="shared" si="18"/>
        <v>250</v>
      </c>
      <c r="K79" s="1">
        <v>0</v>
      </c>
      <c r="L79" s="1">
        <f t="shared" si="19"/>
        <v>250</v>
      </c>
    </row>
    <row r="80" spans="1:12" x14ac:dyDescent="0.25">
      <c r="A80" s="59">
        <v>1</v>
      </c>
      <c r="B80" s="17">
        <v>41</v>
      </c>
      <c r="C80" s="17">
        <v>212</v>
      </c>
      <c r="D80" s="22" t="s">
        <v>207</v>
      </c>
      <c r="E80" s="1" t="s">
        <v>298</v>
      </c>
      <c r="F80" s="1">
        <v>300</v>
      </c>
      <c r="G80" s="1">
        <v>0</v>
      </c>
      <c r="H80" s="1">
        <f t="shared" si="17"/>
        <v>300</v>
      </c>
      <c r="I80" s="1">
        <v>150</v>
      </c>
      <c r="J80" s="1">
        <f t="shared" si="18"/>
        <v>450</v>
      </c>
      <c r="K80" s="1">
        <v>150</v>
      </c>
      <c r="L80" s="1">
        <f t="shared" si="19"/>
        <v>600</v>
      </c>
    </row>
    <row r="81" spans="1:12" x14ac:dyDescent="0.25">
      <c r="A81" s="59">
        <v>1</v>
      </c>
      <c r="B81" s="17">
        <v>41</v>
      </c>
      <c r="C81" s="17">
        <v>223</v>
      </c>
      <c r="D81" s="22" t="s">
        <v>205</v>
      </c>
      <c r="E81" s="1" t="s">
        <v>299</v>
      </c>
      <c r="F81" s="1">
        <v>1600</v>
      </c>
      <c r="G81" s="1">
        <v>0</v>
      </c>
      <c r="H81" s="1">
        <f t="shared" si="17"/>
        <v>1600</v>
      </c>
      <c r="I81" s="1">
        <v>0</v>
      </c>
      <c r="J81" s="1">
        <f t="shared" si="18"/>
        <v>1600</v>
      </c>
      <c r="K81" s="1">
        <v>0</v>
      </c>
      <c r="L81" s="1">
        <f t="shared" si="19"/>
        <v>1600</v>
      </c>
    </row>
    <row r="82" spans="1:12" x14ac:dyDescent="0.25">
      <c r="A82" s="59">
        <v>1</v>
      </c>
      <c r="B82" s="17">
        <v>41</v>
      </c>
      <c r="C82" s="17">
        <v>212</v>
      </c>
      <c r="D82" s="22" t="s">
        <v>207</v>
      </c>
      <c r="E82" s="1" t="s">
        <v>300</v>
      </c>
      <c r="F82" s="1">
        <v>1400</v>
      </c>
      <c r="G82" s="1">
        <v>0</v>
      </c>
      <c r="H82" s="1">
        <f t="shared" si="17"/>
        <v>1400</v>
      </c>
      <c r="I82" s="1">
        <v>700</v>
      </c>
      <c r="J82" s="1">
        <f t="shared" si="18"/>
        <v>2100</v>
      </c>
      <c r="K82" s="1">
        <v>0</v>
      </c>
      <c r="L82" s="1">
        <f t="shared" si="19"/>
        <v>2100</v>
      </c>
    </row>
    <row r="83" spans="1:12" x14ac:dyDescent="0.25">
      <c r="A83" s="59">
        <v>1</v>
      </c>
      <c r="B83" s="17">
        <v>41</v>
      </c>
      <c r="C83" s="17">
        <v>223</v>
      </c>
      <c r="D83" s="22" t="s">
        <v>205</v>
      </c>
      <c r="E83" s="1" t="s">
        <v>301</v>
      </c>
      <c r="F83" s="1">
        <v>320</v>
      </c>
      <c r="G83" s="1">
        <v>0</v>
      </c>
      <c r="H83" s="1">
        <f t="shared" si="17"/>
        <v>320</v>
      </c>
      <c r="I83" s="1">
        <v>0</v>
      </c>
      <c r="J83" s="1">
        <f t="shared" si="18"/>
        <v>320</v>
      </c>
      <c r="K83" s="1">
        <v>0</v>
      </c>
      <c r="L83" s="1">
        <f t="shared" si="19"/>
        <v>320</v>
      </c>
    </row>
    <row r="84" spans="1:12" x14ac:dyDescent="0.25">
      <c r="A84" s="59">
        <v>1</v>
      </c>
      <c r="B84" s="17">
        <v>41</v>
      </c>
      <c r="C84" s="17">
        <v>212</v>
      </c>
      <c r="D84" s="22" t="s">
        <v>207</v>
      </c>
      <c r="E84" s="1" t="s">
        <v>302</v>
      </c>
      <c r="F84" s="1">
        <v>3120</v>
      </c>
      <c r="G84" s="1">
        <v>0</v>
      </c>
      <c r="H84" s="1">
        <f t="shared" si="17"/>
        <v>3120</v>
      </c>
      <c r="I84" s="1">
        <v>0</v>
      </c>
      <c r="J84" s="1">
        <f t="shared" si="18"/>
        <v>3120</v>
      </c>
      <c r="K84" s="1">
        <v>0</v>
      </c>
      <c r="L84" s="1">
        <f t="shared" si="19"/>
        <v>3120</v>
      </c>
    </row>
    <row r="85" spans="1:12" x14ac:dyDescent="0.25">
      <c r="A85" s="59">
        <v>1</v>
      </c>
      <c r="B85" s="17">
        <v>41</v>
      </c>
      <c r="C85" s="17">
        <v>223</v>
      </c>
      <c r="D85" s="22" t="s">
        <v>205</v>
      </c>
      <c r="E85" s="1" t="s">
        <v>303</v>
      </c>
      <c r="F85" s="1">
        <v>2000</v>
      </c>
      <c r="G85" s="1">
        <v>0</v>
      </c>
      <c r="H85" s="1">
        <f t="shared" si="17"/>
        <v>2000</v>
      </c>
      <c r="I85" s="1">
        <v>0</v>
      </c>
      <c r="J85" s="1">
        <f t="shared" si="18"/>
        <v>2000</v>
      </c>
      <c r="K85" s="1">
        <v>0</v>
      </c>
      <c r="L85" s="1">
        <f t="shared" si="19"/>
        <v>2000</v>
      </c>
    </row>
    <row r="86" spans="1:12" x14ac:dyDescent="0.25">
      <c r="A86" s="59">
        <v>1</v>
      </c>
      <c r="B86" s="17">
        <v>41</v>
      </c>
      <c r="C86" s="17">
        <v>223</v>
      </c>
      <c r="D86" s="22" t="s">
        <v>205</v>
      </c>
      <c r="E86" s="1" t="s">
        <v>304</v>
      </c>
      <c r="F86" s="1">
        <v>100</v>
      </c>
      <c r="G86" s="1">
        <v>0</v>
      </c>
      <c r="H86" s="1">
        <f t="shared" si="17"/>
        <v>100</v>
      </c>
      <c r="I86" s="1">
        <v>0</v>
      </c>
      <c r="J86" s="1">
        <f t="shared" si="18"/>
        <v>100</v>
      </c>
      <c r="K86" s="1">
        <v>0</v>
      </c>
      <c r="L86" s="1">
        <f t="shared" si="19"/>
        <v>100</v>
      </c>
    </row>
    <row r="87" spans="1:12" x14ac:dyDescent="0.25">
      <c r="A87" s="59">
        <v>1</v>
      </c>
      <c r="B87" s="17">
        <v>41</v>
      </c>
      <c r="C87" s="17">
        <v>212</v>
      </c>
      <c r="D87" s="22" t="s">
        <v>207</v>
      </c>
      <c r="E87" s="1" t="s">
        <v>484</v>
      </c>
      <c r="F87" s="1">
        <v>0</v>
      </c>
      <c r="G87" s="1">
        <v>200</v>
      </c>
      <c r="H87" s="1">
        <f t="shared" ref="H87" si="20">F87+G87</f>
        <v>200</v>
      </c>
      <c r="I87" s="1">
        <v>0</v>
      </c>
      <c r="J87" s="1">
        <f t="shared" si="18"/>
        <v>200</v>
      </c>
      <c r="K87" s="1">
        <v>0</v>
      </c>
      <c r="L87" s="1">
        <f t="shared" si="19"/>
        <v>200</v>
      </c>
    </row>
    <row r="88" spans="1:12" x14ac:dyDescent="0.25">
      <c r="A88" s="59">
        <v>1</v>
      </c>
      <c r="B88" s="17">
        <v>41</v>
      </c>
      <c r="C88" s="17">
        <v>223</v>
      </c>
      <c r="D88" s="22" t="s">
        <v>205</v>
      </c>
      <c r="E88" s="1" t="s">
        <v>305</v>
      </c>
      <c r="F88" s="1">
        <v>1600</v>
      </c>
      <c r="G88" s="1">
        <v>0</v>
      </c>
      <c r="H88" s="1">
        <f t="shared" si="17"/>
        <v>1600</v>
      </c>
      <c r="I88" s="1">
        <v>0</v>
      </c>
      <c r="J88" s="1">
        <f t="shared" si="18"/>
        <v>1600</v>
      </c>
      <c r="K88" s="1">
        <v>0</v>
      </c>
      <c r="L88" s="1">
        <f t="shared" si="19"/>
        <v>1600</v>
      </c>
    </row>
    <row r="89" spans="1:12" x14ac:dyDescent="0.25">
      <c r="A89" s="59">
        <v>1</v>
      </c>
      <c r="B89" s="17">
        <v>41</v>
      </c>
      <c r="C89" s="17">
        <v>223</v>
      </c>
      <c r="D89" s="22" t="s">
        <v>205</v>
      </c>
      <c r="E89" s="1" t="s">
        <v>306</v>
      </c>
      <c r="F89" s="1">
        <v>2000</v>
      </c>
      <c r="G89" s="1">
        <v>0</v>
      </c>
      <c r="H89" s="1">
        <f t="shared" si="17"/>
        <v>2000</v>
      </c>
      <c r="I89" s="1">
        <v>0</v>
      </c>
      <c r="J89" s="1">
        <f t="shared" si="18"/>
        <v>2000</v>
      </c>
      <c r="K89" s="1">
        <v>0</v>
      </c>
      <c r="L89" s="1">
        <f t="shared" si="19"/>
        <v>2000</v>
      </c>
    </row>
    <row r="90" spans="1:12" x14ac:dyDescent="0.25">
      <c r="A90" s="59">
        <v>1</v>
      </c>
      <c r="B90" s="17">
        <v>41</v>
      </c>
      <c r="C90" s="17">
        <v>223</v>
      </c>
      <c r="D90" s="22" t="s">
        <v>205</v>
      </c>
      <c r="E90" s="1" t="s">
        <v>307</v>
      </c>
      <c r="F90" s="1">
        <v>100</v>
      </c>
      <c r="G90" s="1">
        <v>0</v>
      </c>
      <c r="H90" s="1">
        <f t="shared" ref="H90:H102" si="21">F90+G90</f>
        <v>100</v>
      </c>
      <c r="I90" s="1">
        <v>0</v>
      </c>
      <c r="J90" s="1">
        <f t="shared" ref="J90:J102" si="22">H90+I90</f>
        <v>100</v>
      </c>
      <c r="K90" s="1">
        <v>0</v>
      </c>
      <c r="L90" s="1">
        <f t="shared" ref="L90:L102" si="23">J90+K90</f>
        <v>100</v>
      </c>
    </row>
    <row r="91" spans="1:12" x14ac:dyDescent="0.25">
      <c r="A91" s="59">
        <v>1</v>
      </c>
      <c r="B91" s="17">
        <v>41</v>
      </c>
      <c r="C91" s="17">
        <v>223</v>
      </c>
      <c r="D91" s="22" t="s">
        <v>205</v>
      </c>
      <c r="E91" s="1" t="s">
        <v>308</v>
      </c>
      <c r="F91" s="1">
        <v>100</v>
      </c>
      <c r="G91" s="1">
        <v>0</v>
      </c>
      <c r="H91" s="1">
        <f t="shared" si="21"/>
        <v>100</v>
      </c>
      <c r="I91" s="1">
        <v>0</v>
      </c>
      <c r="J91" s="1">
        <f t="shared" si="22"/>
        <v>100</v>
      </c>
      <c r="K91" s="1">
        <v>0</v>
      </c>
      <c r="L91" s="1">
        <f t="shared" si="23"/>
        <v>100</v>
      </c>
    </row>
    <row r="92" spans="1:12" x14ac:dyDescent="0.25">
      <c r="A92" s="59">
        <v>1</v>
      </c>
      <c r="B92" s="17">
        <v>41</v>
      </c>
      <c r="C92" s="17">
        <v>223</v>
      </c>
      <c r="D92" s="22" t="s">
        <v>205</v>
      </c>
      <c r="E92" s="1" t="s">
        <v>309</v>
      </c>
      <c r="F92" s="1">
        <v>2110</v>
      </c>
      <c r="G92" s="1">
        <v>0</v>
      </c>
      <c r="H92" s="1">
        <f t="shared" si="21"/>
        <v>2110</v>
      </c>
      <c r="I92" s="1">
        <v>0</v>
      </c>
      <c r="J92" s="1">
        <f t="shared" si="22"/>
        <v>2110</v>
      </c>
      <c r="K92" s="1">
        <v>0</v>
      </c>
      <c r="L92" s="1">
        <f t="shared" si="23"/>
        <v>2110</v>
      </c>
    </row>
    <row r="93" spans="1:12" x14ac:dyDescent="0.25">
      <c r="A93" s="59">
        <v>1</v>
      </c>
      <c r="B93" s="17">
        <v>41</v>
      </c>
      <c r="C93" s="17">
        <v>223</v>
      </c>
      <c r="D93" s="22" t="s">
        <v>205</v>
      </c>
      <c r="E93" s="1" t="s">
        <v>310</v>
      </c>
      <c r="F93" s="1">
        <v>80</v>
      </c>
      <c r="G93" s="1">
        <v>0</v>
      </c>
      <c r="H93" s="1">
        <f t="shared" si="21"/>
        <v>80</v>
      </c>
      <c r="I93" s="1">
        <v>0</v>
      </c>
      <c r="J93" s="1">
        <f t="shared" si="22"/>
        <v>80</v>
      </c>
      <c r="K93" s="1">
        <v>40</v>
      </c>
      <c r="L93" s="1">
        <f t="shared" si="23"/>
        <v>120</v>
      </c>
    </row>
    <row r="94" spans="1:12" x14ac:dyDescent="0.25">
      <c r="A94" s="59">
        <v>1</v>
      </c>
      <c r="B94" s="17">
        <v>41</v>
      </c>
      <c r="C94" s="17">
        <v>223</v>
      </c>
      <c r="D94" s="22" t="s">
        <v>205</v>
      </c>
      <c r="E94" s="1" t="s">
        <v>490</v>
      </c>
      <c r="F94" s="1">
        <v>100</v>
      </c>
      <c r="G94" s="1">
        <v>0</v>
      </c>
      <c r="H94" s="1">
        <f t="shared" si="21"/>
        <v>100</v>
      </c>
      <c r="I94" s="1">
        <v>50</v>
      </c>
      <c r="J94" s="1">
        <f t="shared" si="22"/>
        <v>150</v>
      </c>
      <c r="K94" s="1">
        <v>30</v>
      </c>
      <c r="L94" s="1">
        <f t="shared" si="23"/>
        <v>180</v>
      </c>
    </row>
    <row r="95" spans="1:12" x14ac:dyDescent="0.25">
      <c r="A95" s="59">
        <v>1</v>
      </c>
      <c r="B95" s="17">
        <v>41</v>
      </c>
      <c r="C95" s="17">
        <v>223</v>
      </c>
      <c r="D95" s="22" t="s">
        <v>205</v>
      </c>
      <c r="E95" s="1" t="s">
        <v>311</v>
      </c>
      <c r="F95" s="1">
        <v>70</v>
      </c>
      <c r="G95" s="1">
        <v>0</v>
      </c>
      <c r="H95" s="1">
        <f t="shared" si="21"/>
        <v>70</v>
      </c>
      <c r="I95" s="1">
        <v>0</v>
      </c>
      <c r="J95" s="1">
        <f t="shared" si="22"/>
        <v>70</v>
      </c>
      <c r="K95" s="1">
        <v>0</v>
      </c>
      <c r="L95" s="1">
        <f t="shared" si="23"/>
        <v>70</v>
      </c>
    </row>
    <row r="96" spans="1:12" x14ac:dyDescent="0.25">
      <c r="A96" s="59">
        <v>1</v>
      </c>
      <c r="B96" s="17">
        <v>41</v>
      </c>
      <c r="C96" s="17">
        <v>223</v>
      </c>
      <c r="D96" s="22" t="s">
        <v>205</v>
      </c>
      <c r="E96" s="1" t="s">
        <v>312</v>
      </c>
      <c r="F96" s="1">
        <v>70</v>
      </c>
      <c r="G96" s="1">
        <v>0</v>
      </c>
      <c r="H96" s="1">
        <f t="shared" si="21"/>
        <v>70</v>
      </c>
      <c r="I96" s="1">
        <v>0</v>
      </c>
      <c r="J96" s="1">
        <f t="shared" si="22"/>
        <v>70</v>
      </c>
      <c r="K96" s="1">
        <v>443</v>
      </c>
      <c r="L96" s="1">
        <f t="shared" si="23"/>
        <v>513</v>
      </c>
    </row>
    <row r="97" spans="1:12" x14ac:dyDescent="0.25">
      <c r="A97" s="59">
        <v>1</v>
      </c>
      <c r="B97" s="17">
        <v>41</v>
      </c>
      <c r="C97" s="17">
        <v>223</v>
      </c>
      <c r="D97" s="22" t="s">
        <v>205</v>
      </c>
      <c r="E97" s="1" t="s">
        <v>313</v>
      </c>
      <c r="F97" s="1">
        <v>500</v>
      </c>
      <c r="G97" s="1">
        <v>0</v>
      </c>
      <c r="H97" s="1">
        <f t="shared" si="21"/>
        <v>500</v>
      </c>
      <c r="I97" s="1">
        <v>0</v>
      </c>
      <c r="J97" s="1">
        <f t="shared" si="22"/>
        <v>500</v>
      </c>
      <c r="K97" s="1">
        <v>0</v>
      </c>
      <c r="L97" s="1">
        <f t="shared" si="23"/>
        <v>500</v>
      </c>
    </row>
    <row r="98" spans="1:12" x14ac:dyDescent="0.25">
      <c r="A98" s="59">
        <v>1</v>
      </c>
      <c r="B98" s="17">
        <v>41</v>
      </c>
      <c r="C98" s="17">
        <v>223</v>
      </c>
      <c r="D98" s="22" t="s">
        <v>205</v>
      </c>
      <c r="E98" s="1" t="s">
        <v>314</v>
      </c>
      <c r="F98" s="1">
        <v>2000</v>
      </c>
      <c r="G98" s="1">
        <v>-1000</v>
      </c>
      <c r="H98" s="1">
        <f t="shared" si="21"/>
        <v>1000</v>
      </c>
      <c r="I98" s="1">
        <v>0</v>
      </c>
      <c r="J98" s="1">
        <f t="shared" si="22"/>
        <v>1000</v>
      </c>
      <c r="K98" s="1">
        <v>0</v>
      </c>
      <c r="L98" s="1">
        <f t="shared" si="23"/>
        <v>1000</v>
      </c>
    </row>
    <row r="99" spans="1:12" x14ac:dyDescent="0.25">
      <c r="A99" s="59">
        <v>1</v>
      </c>
      <c r="B99" s="17">
        <v>41</v>
      </c>
      <c r="C99" s="17">
        <v>223</v>
      </c>
      <c r="D99" s="22" t="s">
        <v>205</v>
      </c>
      <c r="E99" s="1" t="s">
        <v>315</v>
      </c>
      <c r="F99" s="1">
        <v>1000</v>
      </c>
      <c r="G99" s="1">
        <v>-500</v>
      </c>
      <c r="H99" s="1">
        <f t="shared" si="21"/>
        <v>500</v>
      </c>
      <c r="I99" s="1">
        <v>0</v>
      </c>
      <c r="J99" s="1">
        <f t="shared" si="22"/>
        <v>500</v>
      </c>
      <c r="K99" s="1">
        <v>100</v>
      </c>
      <c r="L99" s="1">
        <f t="shared" si="23"/>
        <v>600</v>
      </c>
    </row>
    <row r="100" spans="1:12" x14ac:dyDescent="0.25">
      <c r="A100" s="59">
        <v>1</v>
      </c>
      <c r="B100" s="17">
        <v>41</v>
      </c>
      <c r="C100" s="17">
        <v>223</v>
      </c>
      <c r="D100" s="22" t="s">
        <v>205</v>
      </c>
      <c r="E100" s="1" t="s">
        <v>316</v>
      </c>
      <c r="F100" s="1">
        <v>100</v>
      </c>
      <c r="G100" s="1">
        <v>0</v>
      </c>
      <c r="H100" s="1">
        <f t="shared" si="21"/>
        <v>100</v>
      </c>
      <c r="I100" s="1">
        <v>0</v>
      </c>
      <c r="J100" s="1">
        <f t="shared" si="22"/>
        <v>100</v>
      </c>
      <c r="K100" s="1">
        <v>0</v>
      </c>
      <c r="L100" s="1">
        <f t="shared" si="23"/>
        <v>100</v>
      </c>
    </row>
    <row r="101" spans="1:12" x14ac:dyDescent="0.25">
      <c r="A101" s="59">
        <v>1</v>
      </c>
      <c r="B101" s="17">
        <v>41</v>
      </c>
      <c r="C101" s="17">
        <v>223</v>
      </c>
      <c r="D101" s="22" t="s">
        <v>205</v>
      </c>
      <c r="E101" s="1" t="s">
        <v>381</v>
      </c>
      <c r="F101" s="1">
        <v>150</v>
      </c>
      <c r="G101" s="1">
        <v>0</v>
      </c>
      <c r="H101" s="1">
        <f t="shared" si="21"/>
        <v>150</v>
      </c>
      <c r="I101" s="1">
        <v>0</v>
      </c>
      <c r="J101" s="1">
        <f t="shared" si="22"/>
        <v>150</v>
      </c>
      <c r="K101" s="1">
        <v>0</v>
      </c>
      <c r="L101" s="1">
        <f t="shared" si="23"/>
        <v>150</v>
      </c>
    </row>
    <row r="102" spans="1:12" x14ac:dyDescent="0.25">
      <c r="A102" s="59">
        <v>2</v>
      </c>
      <c r="B102" s="17">
        <v>43</v>
      </c>
      <c r="C102" s="17">
        <v>223</v>
      </c>
      <c r="D102" s="22" t="s">
        <v>205</v>
      </c>
      <c r="E102" s="1" t="s">
        <v>426</v>
      </c>
      <c r="F102" s="1">
        <v>0</v>
      </c>
      <c r="G102" s="1">
        <v>500</v>
      </c>
      <c r="H102" s="1">
        <f t="shared" si="21"/>
        <v>500</v>
      </c>
      <c r="I102" s="1">
        <v>140</v>
      </c>
      <c r="J102" s="1">
        <f t="shared" si="22"/>
        <v>640</v>
      </c>
      <c r="K102" s="1">
        <v>0</v>
      </c>
      <c r="L102" s="1">
        <f t="shared" si="23"/>
        <v>640</v>
      </c>
    </row>
    <row r="103" spans="1:12" x14ac:dyDescent="0.25">
      <c r="A103" s="60"/>
      <c r="B103" s="26"/>
      <c r="C103" s="26"/>
      <c r="D103" s="25"/>
      <c r="E103" s="3"/>
      <c r="F103" s="100">
        <f t="shared" ref="F103:L103" si="24">SUM(F25:F102)</f>
        <v>983983</v>
      </c>
      <c r="G103" s="100">
        <f t="shared" si="24"/>
        <v>-30572</v>
      </c>
      <c r="H103" s="100">
        <f t="shared" si="24"/>
        <v>953411</v>
      </c>
      <c r="I103" s="100">
        <f t="shared" si="24"/>
        <v>3870</v>
      </c>
      <c r="J103" s="100">
        <f t="shared" si="24"/>
        <v>957281</v>
      </c>
      <c r="K103" s="100">
        <f t="shared" si="24"/>
        <v>8213</v>
      </c>
      <c r="L103" s="100">
        <f t="shared" si="24"/>
        <v>965494</v>
      </c>
    </row>
    <row r="104" spans="1:12" x14ac:dyDescent="0.25">
      <c r="A104" s="59">
        <v>1</v>
      </c>
      <c r="B104" s="17">
        <v>45</v>
      </c>
      <c r="C104" s="17">
        <v>312</v>
      </c>
      <c r="D104" s="22" t="s">
        <v>205</v>
      </c>
      <c r="E104" s="1" t="s">
        <v>491</v>
      </c>
      <c r="F104" s="1">
        <v>0</v>
      </c>
      <c r="G104" s="1">
        <v>0</v>
      </c>
      <c r="H104" s="1">
        <f t="shared" ref="H104:H109" si="25">F104+G104</f>
        <v>0</v>
      </c>
      <c r="I104" s="1">
        <v>1811</v>
      </c>
      <c r="J104" s="1">
        <f t="shared" ref="J104:J109" si="26">H104+I104</f>
        <v>1811</v>
      </c>
      <c r="K104" s="1">
        <v>0</v>
      </c>
      <c r="L104" s="1">
        <f t="shared" ref="L104:L109" si="27">J104+K104</f>
        <v>1811</v>
      </c>
    </row>
    <row r="105" spans="1:12" x14ac:dyDescent="0.25">
      <c r="A105" s="59">
        <v>1</v>
      </c>
      <c r="B105" s="17">
        <v>71</v>
      </c>
      <c r="C105" s="17">
        <v>312</v>
      </c>
      <c r="D105" s="22" t="s">
        <v>325</v>
      </c>
      <c r="E105" s="1" t="s">
        <v>492</v>
      </c>
      <c r="F105" s="1">
        <v>0</v>
      </c>
      <c r="G105" s="1">
        <v>0</v>
      </c>
      <c r="H105" s="1">
        <f t="shared" si="25"/>
        <v>0</v>
      </c>
      <c r="I105" s="1">
        <v>966</v>
      </c>
      <c r="J105" s="1">
        <f t="shared" si="26"/>
        <v>966</v>
      </c>
      <c r="K105" s="1">
        <v>0</v>
      </c>
      <c r="L105" s="1">
        <f t="shared" si="27"/>
        <v>966</v>
      </c>
    </row>
    <row r="106" spans="1:12" x14ac:dyDescent="0.25">
      <c r="A106" s="59">
        <v>1</v>
      </c>
      <c r="B106" s="17">
        <v>71</v>
      </c>
      <c r="C106" s="17">
        <v>312</v>
      </c>
      <c r="D106" s="22" t="s">
        <v>205</v>
      </c>
      <c r="E106" s="1" t="s">
        <v>317</v>
      </c>
      <c r="F106" s="1">
        <v>1000</v>
      </c>
      <c r="G106" s="1">
        <v>-1000</v>
      </c>
      <c r="H106" s="1">
        <f t="shared" si="25"/>
        <v>0</v>
      </c>
      <c r="I106" s="1">
        <v>0</v>
      </c>
      <c r="J106" s="1">
        <f t="shared" si="26"/>
        <v>0</v>
      </c>
      <c r="K106" s="1">
        <v>0</v>
      </c>
      <c r="L106" s="1">
        <f t="shared" si="27"/>
        <v>0</v>
      </c>
    </row>
    <row r="107" spans="1:12" x14ac:dyDescent="0.25">
      <c r="A107" s="59">
        <v>1</v>
      </c>
      <c r="B107" s="17">
        <v>71</v>
      </c>
      <c r="C107" s="17">
        <v>312</v>
      </c>
      <c r="D107" s="22" t="s">
        <v>205</v>
      </c>
      <c r="E107" s="1" t="s">
        <v>485</v>
      </c>
      <c r="F107" s="1">
        <v>1500</v>
      </c>
      <c r="G107" s="1">
        <v>2500</v>
      </c>
      <c r="H107" s="1">
        <f t="shared" si="25"/>
        <v>4000</v>
      </c>
      <c r="I107" s="1">
        <v>0</v>
      </c>
      <c r="J107" s="1">
        <f t="shared" si="26"/>
        <v>4000</v>
      </c>
      <c r="K107" s="1">
        <v>0</v>
      </c>
      <c r="L107" s="1">
        <f t="shared" si="27"/>
        <v>4000</v>
      </c>
    </row>
    <row r="108" spans="1:12" x14ac:dyDescent="0.25">
      <c r="A108" s="59">
        <v>1</v>
      </c>
      <c r="B108" s="17">
        <v>71</v>
      </c>
      <c r="C108" s="17">
        <v>312</v>
      </c>
      <c r="D108" s="22" t="s">
        <v>205</v>
      </c>
      <c r="E108" s="1" t="s">
        <v>486</v>
      </c>
      <c r="F108" s="1">
        <v>0</v>
      </c>
      <c r="G108" s="1">
        <v>1200</v>
      </c>
      <c r="H108" s="1">
        <f t="shared" si="25"/>
        <v>1200</v>
      </c>
      <c r="I108" s="1">
        <v>0</v>
      </c>
      <c r="J108" s="1">
        <f t="shared" si="26"/>
        <v>1200</v>
      </c>
      <c r="K108" s="1">
        <v>0</v>
      </c>
      <c r="L108" s="1">
        <f t="shared" si="27"/>
        <v>1200</v>
      </c>
    </row>
    <row r="109" spans="1:12" x14ac:dyDescent="0.25">
      <c r="A109" s="59">
        <v>1</v>
      </c>
      <c r="B109" s="17">
        <v>71</v>
      </c>
      <c r="C109" s="17">
        <v>312</v>
      </c>
      <c r="D109" s="22" t="s">
        <v>205</v>
      </c>
      <c r="E109" s="1" t="s">
        <v>509</v>
      </c>
      <c r="F109" s="1">
        <v>0</v>
      </c>
      <c r="G109" s="1">
        <v>0</v>
      </c>
      <c r="H109" s="1">
        <f t="shared" si="25"/>
        <v>0</v>
      </c>
      <c r="I109" s="1">
        <v>0</v>
      </c>
      <c r="J109" s="1">
        <f t="shared" si="26"/>
        <v>0</v>
      </c>
      <c r="K109" s="1">
        <v>2000</v>
      </c>
      <c r="L109" s="1">
        <f t="shared" si="27"/>
        <v>2000</v>
      </c>
    </row>
    <row r="110" spans="1:12" x14ac:dyDescent="0.25">
      <c r="A110" s="60"/>
      <c r="B110" s="26"/>
      <c r="C110" s="26"/>
      <c r="D110" s="25"/>
      <c r="E110" s="3" t="s">
        <v>326</v>
      </c>
      <c r="F110" s="100">
        <f t="shared" ref="F110" si="28">SUM(F104:F109)</f>
        <v>2500</v>
      </c>
      <c r="G110" s="100">
        <f t="shared" ref="G110:H110" si="29">SUM(G104:G109)</f>
        <v>2700</v>
      </c>
      <c r="H110" s="100">
        <f t="shared" si="29"/>
        <v>5200</v>
      </c>
      <c r="I110" s="100">
        <f t="shared" ref="I110:J110" si="30">SUM(I104:I109)</f>
        <v>2777</v>
      </c>
      <c r="J110" s="100">
        <f t="shared" si="30"/>
        <v>7977</v>
      </c>
      <c r="K110" s="100">
        <f t="shared" ref="K110:L110" si="31">SUM(K104:K109)</f>
        <v>2000</v>
      </c>
      <c r="L110" s="100">
        <f t="shared" si="31"/>
        <v>9977</v>
      </c>
    </row>
    <row r="111" spans="1:12" x14ac:dyDescent="0.25">
      <c r="A111" s="59">
        <v>2</v>
      </c>
      <c r="B111" s="17">
        <v>111</v>
      </c>
      <c r="C111" s="17">
        <v>322</v>
      </c>
      <c r="D111" s="22" t="s">
        <v>205</v>
      </c>
      <c r="E111" s="1" t="s">
        <v>318</v>
      </c>
      <c r="F111" s="1">
        <v>0</v>
      </c>
      <c r="G111" s="1">
        <v>0</v>
      </c>
      <c r="H111" s="1">
        <f t="shared" ref="H111:H120" si="32">F111+G111</f>
        <v>0</v>
      </c>
      <c r="I111" s="1">
        <v>0</v>
      </c>
      <c r="J111" s="1">
        <f t="shared" ref="J111:J120" si="33">H111+I111</f>
        <v>0</v>
      </c>
      <c r="K111" s="1">
        <v>0</v>
      </c>
      <c r="L111" s="1">
        <f t="shared" ref="L111:L120" si="34">J111+K111</f>
        <v>0</v>
      </c>
    </row>
    <row r="112" spans="1:12" x14ac:dyDescent="0.25">
      <c r="A112" s="59">
        <v>2</v>
      </c>
      <c r="B112" s="17">
        <v>111</v>
      </c>
      <c r="C112" s="17">
        <v>322</v>
      </c>
      <c r="D112" s="22" t="s">
        <v>205</v>
      </c>
      <c r="E112" s="1" t="s">
        <v>468</v>
      </c>
      <c r="F112" s="1">
        <v>0</v>
      </c>
      <c r="G112" s="1">
        <v>0</v>
      </c>
      <c r="H112" s="1">
        <f t="shared" si="32"/>
        <v>0</v>
      </c>
      <c r="I112" s="1">
        <v>0</v>
      </c>
      <c r="J112" s="1">
        <f t="shared" si="33"/>
        <v>0</v>
      </c>
      <c r="K112" s="1">
        <v>0</v>
      </c>
      <c r="L112" s="1">
        <f t="shared" si="34"/>
        <v>0</v>
      </c>
    </row>
    <row r="113" spans="1:12" x14ac:dyDescent="0.25">
      <c r="A113" s="59">
        <v>2</v>
      </c>
      <c r="B113" s="17">
        <v>111</v>
      </c>
      <c r="C113" s="17">
        <v>322</v>
      </c>
      <c r="D113" s="22" t="s">
        <v>205</v>
      </c>
      <c r="E113" s="1" t="s">
        <v>504</v>
      </c>
      <c r="F113" s="1">
        <v>700000</v>
      </c>
      <c r="G113" s="1">
        <v>-700000</v>
      </c>
      <c r="H113" s="1">
        <f t="shared" ref="H113:H114" si="35">F113+G113</f>
        <v>0</v>
      </c>
      <c r="I113" s="1">
        <v>0</v>
      </c>
      <c r="J113" s="1">
        <f t="shared" ref="J113:J114" si="36">H113+I113</f>
        <v>0</v>
      </c>
      <c r="K113" s="1">
        <v>0</v>
      </c>
      <c r="L113" s="1">
        <f t="shared" si="34"/>
        <v>0</v>
      </c>
    </row>
    <row r="114" spans="1:12" x14ac:dyDescent="0.25">
      <c r="A114" s="59">
        <v>2</v>
      </c>
      <c r="B114" s="17">
        <v>71</v>
      </c>
      <c r="C114" s="17">
        <v>322</v>
      </c>
      <c r="D114" s="22" t="s">
        <v>205</v>
      </c>
      <c r="E114" s="1" t="s">
        <v>503</v>
      </c>
      <c r="F114" s="1">
        <v>0</v>
      </c>
      <c r="G114" s="1">
        <v>0</v>
      </c>
      <c r="H114" s="1">
        <f t="shared" si="35"/>
        <v>0</v>
      </c>
      <c r="I114" s="87">
        <v>129646</v>
      </c>
      <c r="J114" s="87">
        <f t="shared" si="36"/>
        <v>129646</v>
      </c>
      <c r="K114" s="87">
        <v>0</v>
      </c>
      <c r="L114" s="87">
        <f t="shared" si="34"/>
        <v>129646</v>
      </c>
    </row>
    <row r="115" spans="1:12" x14ac:dyDescent="0.25">
      <c r="A115" s="59">
        <v>2</v>
      </c>
      <c r="B115" s="17" t="s">
        <v>400</v>
      </c>
      <c r="C115" s="17">
        <v>322</v>
      </c>
      <c r="D115" s="22" t="s">
        <v>205</v>
      </c>
      <c r="E115" s="1" t="s">
        <v>404</v>
      </c>
      <c r="F115" s="1">
        <v>0</v>
      </c>
      <c r="G115" s="1">
        <v>0</v>
      </c>
      <c r="H115" s="1">
        <f t="shared" si="32"/>
        <v>0</v>
      </c>
      <c r="I115" s="1">
        <v>0</v>
      </c>
      <c r="J115" s="1">
        <f t="shared" si="33"/>
        <v>0</v>
      </c>
      <c r="K115" s="1">
        <v>0</v>
      </c>
      <c r="L115" s="1">
        <f t="shared" si="34"/>
        <v>0</v>
      </c>
    </row>
    <row r="116" spans="1:12" x14ac:dyDescent="0.25">
      <c r="A116" s="59">
        <v>2</v>
      </c>
      <c r="B116" s="17" t="s">
        <v>401</v>
      </c>
      <c r="C116" s="17">
        <v>322</v>
      </c>
      <c r="D116" s="22" t="s">
        <v>205</v>
      </c>
      <c r="E116" s="1" t="s">
        <v>405</v>
      </c>
      <c r="F116" s="1">
        <v>0</v>
      </c>
      <c r="G116" s="1">
        <v>0</v>
      </c>
      <c r="H116" s="1">
        <f t="shared" si="32"/>
        <v>0</v>
      </c>
      <c r="I116" s="1">
        <v>0</v>
      </c>
      <c r="J116" s="1">
        <f t="shared" si="33"/>
        <v>0</v>
      </c>
      <c r="K116" s="1">
        <v>0</v>
      </c>
      <c r="L116" s="1">
        <f t="shared" si="34"/>
        <v>0</v>
      </c>
    </row>
    <row r="117" spans="1:12" x14ac:dyDescent="0.25">
      <c r="A117" s="59">
        <v>2</v>
      </c>
      <c r="B117" s="17">
        <v>111</v>
      </c>
      <c r="C117" s="17">
        <v>322</v>
      </c>
      <c r="D117" s="22" t="s">
        <v>205</v>
      </c>
      <c r="E117" s="1" t="s">
        <v>319</v>
      </c>
      <c r="F117" s="1">
        <v>0</v>
      </c>
      <c r="G117" s="1">
        <v>0</v>
      </c>
      <c r="H117" s="1">
        <f t="shared" si="32"/>
        <v>0</v>
      </c>
      <c r="I117" s="1">
        <v>0</v>
      </c>
      <c r="J117" s="1">
        <f t="shared" si="33"/>
        <v>0</v>
      </c>
      <c r="K117" s="1">
        <v>0</v>
      </c>
      <c r="L117" s="1">
        <f t="shared" si="34"/>
        <v>0</v>
      </c>
    </row>
    <row r="118" spans="1:12" x14ac:dyDescent="0.25">
      <c r="A118" s="59">
        <v>2</v>
      </c>
      <c r="B118" s="17">
        <v>43</v>
      </c>
      <c r="C118" s="17">
        <v>233</v>
      </c>
      <c r="D118" s="22" t="s">
        <v>205</v>
      </c>
      <c r="E118" s="1" t="s">
        <v>467</v>
      </c>
      <c r="F118" s="87">
        <v>0</v>
      </c>
      <c r="G118" s="1">
        <v>0</v>
      </c>
      <c r="H118" s="1">
        <f t="shared" si="32"/>
        <v>0</v>
      </c>
      <c r="I118" s="1">
        <v>0</v>
      </c>
      <c r="J118" s="1">
        <f t="shared" si="33"/>
        <v>0</v>
      </c>
      <c r="K118" s="1">
        <v>0</v>
      </c>
      <c r="L118" s="1">
        <f t="shared" si="34"/>
        <v>0</v>
      </c>
    </row>
    <row r="119" spans="1:12" x14ac:dyDescent="0.25">
      <c r="A119" s="159">
        <v>2</v>
      </c>
      <c r="B119" s="132">
        <v>111</v>
      </c>
      <c r="C119" s="132">
        <v>322</v>
      </c>
      <c r="D119" s="133" t="s">
        <v>205</v>
      </c>
      <c r="E119" s="1" t="s">
        <v>517</v>
      </c>
      <c r="F119" s="1">
        <v>0</v>
      </c>
      <c r="G119" s="1">
        <v>0</v>
      </c>
      <c r="H119" s="1">
        <f t="shared" si="32"/>
        <v>0</v>
      </c>
      <c r="I119" s="1">
        <v>0</v>
      </c>
      <c r="J119" s="1">
        <f t="shared" si="33"/>
        <v>0</v>
      </c>
      <c r="K119" s="134">
        <v>2100</v>
      </c>
      <c r="L119" s="1">
        <f t="shared" si="34"/>
        <v>2100</v>
      </c>
    </row>
    <row r="120" spans="1:12" x14ac:dyDescent="0.25">
      <c r="A120" s="59">
        <v>2</v>
      </c>
      <c r="B120" s="17">
        <v>111</v>
      </c>
      <c r="C120" s="17">
        <v>322</v>
      </c>
      <c r="D120" s="22" t="s">
        <v>205</v>
      </c>
      <c r="E120" s="1" t="s">
        <v>421</v>
      </c>
      <c r="F120" s="1">
        <v>0</v>
      </c>
      <c r="G120" s="1">
        <v>0</v>
      </c>
      <c r="H120" s="1">
        <f t="shared" si="32"/>
        <v>0</v>
      </c>
      <c r="I120" s="1">
        <v>0</v>
      </c>
      <c r="J120" s="1">
        <f t="shared" si="33"/>
        <v>0</v>
      </c>
      <c r="K120" s="1">
        <v>0</v>
      </c>
      <c r="L120" s="1">
        <f t="shared" si="34"/>
        <v>0</v>
      </c>
    </row>
    <row r="121" spans="1:12" x14ac:dyDescent="0.25">
      <c r="A121" s="125"/>
      <c r="B121" s="126"/>
      <c r="C121" s="126"/>
      <c r="D121" s="127"/>
      <c r="E121" s="124" t="s">
        <v>333</v>
      </c>
      <c r="F121" s="128">
        <f t="shared" ref="F121" si="37">SUM(F111:F120)</f>
        <v>700000</v>
      </c>
      <c r="G121" s="128">
        <f t="shared" ref="G121:H121" si="38">SUM(G111:G120)</f>
        <v>-700000</v>
      </c>
      <c r="H121" s="128">
        <f t="shared" si="38"/>
        <v>0</v>
      </c>
      <c r="I121" s="128">
        <f t="shared" ref="I121:J121" si="39">SUM(I111:I120)</f>
        <v>129646</v>
      </c>
      <c r="J121" s="128">
        <f t="shared" si="39"/>
        <v>129646</v>
      </c>
      <c r="K121" s="128">
        <f t="shared" ref="K121:L121" si="40">SUM(K111:K120)</f>
        <v>2100</v>
      </c>
      <c r="L121" s="128">
        <f t="shared" si="40"/>
        <v>131746</v>
      </c>
    </row>
    <row r="122" spans="1:12" x14ac:dyDescent="0.25">
      <c r="A122" s="117">
        <v>3</v>
      </c>
      <c r="B122" s="118"/>
      <c r="C122" s="118">
        <v>292</v>
      </c>
      <c r="D122" s="119" t="s">
        <v>221</v>
      </c>
      <c r="E122" s="120" t="s">
        <v>320</v>
      </c>
      <c r="F122" s="1">
        <v>0</v>
      </c>
      <c r="G122" s="1">
        <v>0</v>
      </c>
      <c r="H122" s="1">
        <f t="shared" ref="H122:H128" si="41">F122+G122</f>
        <v>0</v>
      </c>
      <c r="I122" s="1">
        <v>0</v>
      </c>
      <c r="J122" s="1">
        <f t="shared" ref="J122:J128" si="42">H122+I122</f>
        <v>0</v>
      </c>
      <c r="K122" s="1">
        <v>0</v>
      </c>
      <c r="L122" s="1">
        <f t="shared" ref="L122:L128" si="43">J122+K122</f>
        <v>0</v>
      </c>
    </row>
    <row r="123" spans="1:12" x14ac:dyDescent="0.25">
      <c r="A123" s="117">
        <v>3</v>
      </c>
      <c r="B123" s="118" t="s">
        <v>493</v>
      </c>
      <c r="C123" s="118">
        <v>453</v>
      </c>
      <c r="D123" s="119"/>
      <c r="E123" s="120" t="s">
        <v>494</v>
      </c>
      <c r="F123" s="1">
        <v>0</v>
      </c>
      <c r="G123" s="1">
        <v>0</v>
      </c>
      <c r="H123" s="1">
        <f t="shared" si="41"/>
        <v>0</v>
      </c>
      <c r="I123" s="1">
        <v>282.56</v>
      </c>
      <c r="J123" s="1">
        <f t="shared" si="42"/>
        <v>282.56</v>
      </c>
      <c r="K123" s="1">
        <v>0</v>
      </c>
      <c r="L123" s="1">
        <f t="shared" si="43"/>
        <v>282.56</v>
      </c>
    </row>
    <row r="124" spans="1:12" x14ac:dyDescent="0.25">
      <c r="A124" s="59">
        <v>3</v>
      </c>
      <c r="B124" s="17">
        <v>46</v>
      </c>
      <c r="C124" s="17">
        <v>454</v>
      </c>
      <c r="D124" s="22" t="s">
        <v>205</v>
      </c>
      <c r="E124" s="1" t="s">
        <v>321</v>
      </c>
      <c r="F124" s="1">
        <v>0</v>
      </c>
      <c r="G124" s="1">
        <v>0</v>
      </c>
      <c r="H124" s="1">
        <f t="shared" si="41"/>
        <v>0</v>
      </c>
      <c r="I124" s="1">
        <v>0</v>
      </c>
      <c r="J124" s="1">
        <f t="shared" si="42"/>
        <v>0</v>
      </c>
      <c r="K124" s="1">
        <v>0</v>
      </c>
      <c r="L124" s="1">
        <f t="shared" si="43"/>
        <v>0</v>
      </c>
    </row>
    <row r="125" spans="1:12" x14ac:dyDescent="0.25">
      <c r="A125" s="59">
        <v>3</v>
      </c>
      <c r="B125" s="17">
        <v>51</v>
      </c>
      <c r="C125" s="17">
        <v>513</v>
      </c>
      <c r="D125" s="22" t="s">
        <v>205</v>
      </c>
      <c r="E125" s="1" t="s">
        <v>416</v>
      </c>
      <c r="F125" s="1">
        <v>195000</v>
      </c>
      <c r="G125" s="1">
        <v>-195000</v>
      </c>
      <c r="H125" s="1">
        <f t="shared" si="41"/>
        <v>0</v>
      </c>
      <c r="I125" s="1">
        <v>0</v>
      </c>
      <c r="J125" s="1">
        <f t="shared" si="42"/>
        <v>0</v>
      </c>
      <c r="K125" s="1">
        <v>0</v>
      </c>
      <c r="L125" s="1">
        <f t="shared" si="43"/>
        <v>0</v>
      </c>
    </row>
    <row r="126" spans="1:12" x14ac:dyDescent="0.25">
      <c r="A126" s="59">
        <v>3</v>
      </c>
      <c r="B126" s="17">
        <v>71</v>
      </c>
      <c r="C126" s="17">
        <v>453</v>
      </c>
      <c r="D126" s="22"/>
      <c r="E126" s="1" t="s">
        <v>322</v>
      </c>
      <c r="F126" s="1">
        <v>0</v>
      </c>
      <c r="G126" s="1">
        <v>0</v>
      </c>
      <c r="H126" s="1">
        <f t="shared" si="41"/>
        <v>0</v>
      </c>
      <c r="I126" s="1">
        <v>0</v>
      </c>
      <c r="J126" s="1">
        <f t="shared" si="42"/>
        <v>0</v>
      </c>
      <c r="K126" s="1">
        <v>0</v>
      </c>
      <c r="L126" s="1">
        <f t="shared" si="43"/>
        <v>0</v>
      </c>
    </row>
    <row r="127" spans="1:12" x14ac:dyDescent="0.25">
      <c r="A127" s="59">
        <v>3</v>
      </c>
      <c r="B127" s="17">
        <v>20</v>
      </c>
      <c r="C127" s="17">
        <v>514</v>
      </c>
      <c r="D127" s="22" t="s">
        <v>206</v>
      </c>
      <c r="E127" s="1" t="s">
        <v>505</v>
      </c>
      <c r="F127" s="1">
        <v>0</v>
      </c>
      <c r="G127" s="1">
        <v>0</v>
      </c>
      <c r="H127" s="1">
        <f t="shared" ref="H127" si="44">F127+G127</f>
        <v>0</v>
      </c>
      <c r="I127" s="87">
        <v>34921</v>
      </c>
      <c r="J127" s="87">
        <f t="shared" ref="J127" si="45">H127+I127</f>
        <v>34921</v>
      </c>
      <c r="K127" s="87">
        <v>0</v>
      </c>
      <c r="L127" s="87">
        <f t="shared" si="43"/>
        <v>34921</v>
      </c>
    </row>
    <row r="128" spans="1:12" x14ac:dyDescent="0.25">
      <c r="A128" s="59">
        <v>3</v>
      </c>
      <c r="B128" s="17">
        <v>71</v>
      </c>
      <c r="C128" s="17">
        <v>453</v>
      </c>
      <c r="D128" s="22"/>
      <c r="E128" s="1" t="s">
        <v>323</v>
      </c>
      <c r="F128" s="1">
        <v>0</v>
      </c>
      <c r="G128" s="1">
        <v>0</v>
      </c>
      <c r="H128" s="1">
        <f t="shared" si="41"/>
        <v>0</v>
      </c>
      <c r="I128" s="1">
        <v>0</v>
      </c>
      <c r="J128" s="1">
        <f t="shared" si="42"/>
        <v>0</v>
      </c>
      <c r="K128" s="1">
        <v>0</v>
      </c>
      <c r="L128" s="1">
        <f t="shared" si="43"/>
        <v>0</v>
      </c>
    </row>
    <row r="129" spans="1:12" x14ac:dyDescent="0.25">
      <c r="A129" s="60"/>
      <c r="B129" s="26"/>
      <c r="C129" s="26"/>
      <c r="D129" s="25"/>
      <c r="E129" s="3" t="s">
        <v>331</v>
      </c>
      <c r="F129" s="100">
        <f t="shared" ref="F129" si="46">SUM(F122:F128)</f>
        <v>195000</v>
      </c>
      <c r="G129" s="100">
        <f t="shared" ref="G129:H129" si="47">SUM(G122:G128)</f>
        <v>-195000</v>
      </c>
      <c r="H129" s="100">
        <f t="shared" si="47"/>
        <v>0</v>
      </c>
      <c r="I129" s="100">
        <f t="shared" ref="I129:J129" si="48">SUM(I122:I128)</f>
        <v>35203.56</v>
      </c>
      <c r="J129" s="100">
        <f t="shared" si="48"/>
        <v>35203.56</v>
      </c>
      <c r="K129" s="100">
        <f t="shared" ref="K129:L129" si="49">SUM(K122:K128)</f>
        <v>0</v>
      </c>
      <c r="L129" s="100">
        <f t="shared" si="49"/>
        <v>35203.56</v>
      </c>
    </row>
    <row r="130" spans="1:12" x14ac:dyDescent="0.25">
      <c r="A130" s="60"/>
      <c r="B130" s="26"/>
      <c r="C130" s="26"/>
      <c r="D130" s="25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61"/>
      <c r="B131" s="27"/>
      <c r="C131" s="27"/>
      <c r="D131" s="28"/>
      <c r="E131" s="13"/>
      <c r="F131" s="1"/>
      <c r="G131" s="1"/>
      <c r="H131" s="1"/>
      <c r="I131" s="1"/>
      <c r="J131" s="1"/>
      <c r="K131" s="1"/>
      <c r="L131" s="1"/>
    </row>
    <row r="132" spans="1:12" x14ac:dyDescent="0.25">
      <c r="A132" s="61"/>
      <c r="B132" s="27"/>
      <c r="C132" s="27"/>
      <c r="D132" s="28"/>
      <c r="E132" s="13" t="s">
        <v>332</v>
      </c>
      <c r="F132" s="99">
        <f t="shared" ref="F132" si="50">F103+F110</f>
        <v>986483</v>
      </c>
      <c r="G132" s="99">
        <f t="shared" ref="G132:H132" si="51">G103+G110</f>
        <v>-27872</v>
      </c>
      <c r="H132" s="99">
        <f t="shared" si="51"/>
        <v>958611</v>
      </c>
      <c r="I132" s="156">
        <f t="shared" ref="I132:J132" si="52">I103+I110</f>
        <v>6647</v>
      </c>
      <c r="J132" s="156">
        <f t="shared" si="52"/>
        <v>965258</v>
      </c>
      <c r="K132" s="156">
        <f t="shared" ref="K132:L132" si="53">K103+K110</f>
        <v>10213</v>
      </c>
      <c r="L132" s="156">
        <f t="shared" si="53"/>
        <v>975471</v>
      </c>
    </row>
    <row r="133" spans="1:12" x14ac:dyDescent="0.25">
      <c r="A133" s="61"/>
      <c r="B133" s="27"/>
      <c r="C133" s="27"/>
      <c r="D133" s="28"/>
      <c r="E133" s="13" t="s">
        <v>330</v>
      </c>
      <c r="F133" s="99">
        <f>F24</f>
        <v>491420</v>
      </c>
      <c r="G133" s="99">
        <f>G24</f>
        <v>109741</v>
      </c>
      <c r="H133" s="99">
        <f>H24</f>
        <v>601161</v>
      </c>
      <c r="I133" s="156">
        <f>I24</f>
        <v>23826.959999999999</v>
      </c>
      <c r="J133" s="156">
        <f>H133+I133</f>
        <v>624987.96</v>
      </c>
      <c r="K133" s="156">
        <f>K24</f>
        <v>36488.31</v>
      </c>
      <c r="L133" s="156">
        <f>J133+K133</f>
        <v>661476.27</v>
      </c>
    </row>
    <row r="134" spans="1:12" x14ac:dyDescent="0.25">
      <c r="A134" s="61"/>
      <c r="B134" s="27"/>
      <c r="C134" s="27"/>
      <c r="D134" s="28"/>
      <c r="E134" s="13" t="s">
        <v>333</v>
      </c>
      <c r="F134" s="99">
        <f t="shared" ref="F134" si="54">F121</f>
        <v>700000</v>
      </c>
      <c r="G134" s="99">
        <f t="shared" ref="G134:H134" si="55">G121</f>
        <v>-700000</v>
      </c>
      <c r="H134" s="99">
        <f t="shared" si="55"/>
        <v>0</v>
      </c>
      <c r="I134" s="156">
        <f t="shared" ref="I134:J134" si="56">I121</f>
        <v>129646</v>
      </c>
      <c r="J134" s="156">
        <f t="shared" si="56"/>
        <v>129646</v>
      </c>
      <c r="K134" s="156">
        <f t="shared" ref="K134:L134" si="57">K121</f>
        <v>2100</v>
      </c>
      <c r="L134" s="156">
        <f t="shared" si="57"/>
        <v>131746</v>
      </c>
    </row>
    <row r="135" spans="1:12" ht="24.75" customHeight="1" x14ac:dyDescent="0.25">
      <c r="A135" s="61"/>
      <c r="B135" s="27"/>
      <c r="C135" s="27"/>
      <c r="D135" s="28"/>
      <c r="E135" s="13" t="s">
        <v>475</v>
      </c>
      <c r="F135" s="99">
        <f t="shared" ref="F135:G135" si="58">F129</f>
        <v>195000</v>
      </c>
      <c r="G135" s="99">
        <f t="shared" si="58"/>
        <v>-195000</v>
      </c>
      <c r="H135" s="99">
        <f t="shared" ref="H135" si="59">H129</f>
        <v>0</v>
      </c>
      <c r="I135" s="156">
        <f>I129</f>
        <v>35203.56</v>
      </c>
      <c r="J135" s="156">
        <f>H135+I135</f>
        <v>35203.56</v>
      </c>
      <c r="K135" s="156">
        <f>K129</f>
        <v>0</v>
      </c>
      <c r="L135" s="156">
        <f>J135+K135</f>
        <v>35203.56</v>
      </c>
    </row>
    <row r="136" spans="1:12" x14ac:dyDescent="0.25">
      <c r="A136" s="59"/>
      <c r="B136" s="17"/>
      <c r="C136" s="17"/>
      <c r="D136" s="22"/>
      <c r="E136" s="1" t="s">
        <v>327</v>
      </c>
      <c r="F136" s="102">
        <f t="shared" ref="F136" si="60">SUM(F132:F135)</f>
        <v>2372903</v>
      </c>
      <c r="G136" s="102">
        <f t="shared" ref="G136:H136" si="61">SUM(G132:G135)</f>
        <v>-813131</v>
      </c>
      <c r="H136" s="102">
        <f t="shared" si="61"/>
        <v>1559772</v>
      </c>
      <c r="I136" s="154">
        <f t="shared" ref="I136:J136" si="62">SUM(I132:I135)</f>
        <v>195323.51999999999</v>
      </c>
      <c r="J136" s="154">
        <f t="shared" si="62"/>
        <v>1755095.52</v>
      </c>
      <c r="K136" s="154">
        <f t="shared" ref="K136:L136" si="63">SUM(K132:K135)</f>
        <v>48801.31</v>
      </c>
      <c r="L136" s="154">
        <f t="shared" si="63"/>
        <v>1803896.83</v>
      </c>
    </row>
    <row r="137" spans="1:12" ht="29.25" customHeight="1" thickBot="1" x14ac:dyDescent="0.3">
      <c r="A137" s="62"/>
      <c r="B137" s="29"/>
      <c r="C137" s="29"/>
      <c r="D137" s="30"/>
      <c r="E137" s="31" t="s">
        <v>328</v>
      </c>
      <c r="F137" s="100">
        <v>27940</v>
      </c>
      <c r="G137" s="100">
        <v>0</v>
      </c>
      <c r="H137" s="100">
        <v>27940</v>
      </c>
      <c r="I137" s="157">
        <v>0</v>
      </c>
      <c r="J137" s="157">
        <v>27940</v>
      </c>
      <c r="K137" s="157">
        <v>0</v>
      </c>
      <c r="L137" s="157">
        <v>27940</v>
      </c>
    </row>
    <row r="138" spans="1:12" ht="15.75" thickBot="1" x14ac:dyDescent="0.3">
      <c r="A138" s="16"/>
      <c r="B138" s="19"/>
      <c r="C138" s="19"/>
      <c r="D138" s="32"/>
      <c r="E138" s="53" t="s">
        <v>327</v>
      </c>
      <c r="F138" s="139">
        <f t="shared" ref="F138:G138" si="64">SUM(F136:F137)</f>
        <v>2400843</v>
      </c>
      <c r="G138" s="139">
        <f t="shared" si="64"/>
        <v>-813131</v>
      </c>
      <c r="H138" s="139">
        <f t="shared" ref="H138:I138" si="65">SUM(H136:H137)</f>
        <v>1587712</v>
      </c>
      <c r="I138" s="139">
        <f t="shared" si="65"/>
        <v>195323.51999999999</v>
      </c>
      <c r="J138" s="139">
        <f t="shared" ref="J138:K138" si="66">SUM(J136:J137)</f>
        <v>1783035.52</v>
      </c>
      <c r="K138" s="139">
        <f t="shared" si="66"/>
        <v>48801.31</v>
      </c>
      <c r="L138" s="139">
        <f t="shared" ref="L138" si="67">SUM(L136:L137)</f>
        <v>1831836.83</v>
      </c>
    </row>
    <row r="139" spans="1:12" x14ac:dyDescent="0.25">
      <c r="F139" s="75"/>
      <c r="G139" s="75"/>
      <c r="H139" s="75"/>
      <c r="I139" s="75"/>
      <c r="J139" s="75"/>
    </row>
    <row r="141" spans="1:12" x14ac:dyDescent="0.25">
      <c r="C141" s="54"/>
      <c r="D141" s="55"/>
      <c r="E141" s="15"/>
      <c r="F141" s="54" t="s">
        <v>359</v>
      </c>
      <c r="G141" s="55"/>
      <c r="H141" s="144">
        <v>44175</v>
      </c>
      <c r="I141" s="55"/>
      <c r="J141" s="144"/>
    </row>
    <row r="142" spans="1:12" x14ac:dyDescent="0.25">
      <c r="C142" s="54"/>
      <c r="D142" s="55"/>
      <c r="E142" s="15"/>
      <c r="F142" s="54" t="s">
        <v>360</v>
      </c>
      <c r="G142" s="55"/>
      <c r="H142" s="144">
        <v>44191</v>
      </c>
      <c r="I142" s="55"/>
      <c r="J142" s="144"/>
    </row>
    <row r="143" spans="1:12" x14ac:dyDescent="0.25">
      <c r="C143"/>
      <c r="D143"/>
      <c r="E143" s="15"/>
      <c r="F143" s="15"/>
      <c r="G143"/>
      <c r="H143"/>
      <c r="I143"/>
      <c r="J143"/>
    </row>
    <row r="144" spans="1:12" x14ac:dyDescent="0.25">
      <c r="A144" s="57"/>
      <c r="C144"/>
      <c r="D144"/>
      <c r="E144" s="57"/>
      <c r="F144" s="15"/>
      <c r="G144"/>
      <c r="H144"/>
      <c r="I144"/>
      <c r="J144"/>
    </row>
    <row r="145" spans="1:5" x14ac:dyDescent="0.25">
      <c r="A145" s="57" t="s">
        <v>521</v>
      </c>
      <c r="C145" s="57"/>
      <c r="D145" s="55"/>
      <c r="E145" s="56"/>
    </row>
    <row r="146" spans="1:5" x14ac:dyDescent="0.25">
      <c r="C146" s="54"/>
      <c r="D146" s="55"/>
      <c r="E146" s="56"/>
    </row>
  </sheetData>
  <phoneticPr fontId="6" type="noConversion"/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8" sqref="A28"/>
    </sheetView>
  </sheetViews>
  <sheetFormatPr defaultRowHeight="15" x14ac:dyDescent="0.25"/>
  <cols>
    <col min="1" max="1" width="25.42578125" customWidth="1"/>
    <col min="2" max="2" width="17.42578125" customWidth="1"/>
    <col min="3" max="3" width="12.7109375" customWidth="1"/>
    <col min="4" max="4" width="16.5703125" customWidth="1"/>
    <col min="5" max="5" width="16.140625" customWidth="1"/>
    <col min="6" max="6" width="16.5703125" customWidth="1"/>
    <col min="7" max="7" width="16.7109375" customWidth="1"/>
    <col min="8" max="8" width="15.140625" customWidth="1"/>
  </cols>
  <sheetData>
    <row r="1" spans="1:8" ht="18.75" x14ac:dyDescent="0.3">
      <c r="A1" s="65" t="s">
        <v>502</v>
      </c>
      <c r="B1" s="66" t="s">
        <v>508</v>
      </c>
    </row>
    <row r="2" spans="1:8" ht="9" customHeight="1" thickBot="1" x14ac:dyDescent="0.3">
      <c r="A2" s="68"/>
      <c r="B2" s="68"/>
      <c r="C2" s="68"/>
      <c r="E2" s="68"/>
    </row>
    <row r="3" spans="1:8" ht="22.5" customHeight="1" thickBot="1" x14ac:dyDescent="0.3">
      <c r="A3" s="123" t="s">
        <v>361</v>
      </c>
      <c r="B3" s="82">
        <v>2020</v>
      </c>
      <c r="C3" s="83" t="s">
        <v>483</v>
      </c>
      <c r="D3" s="85" t="s">
        <v>483</v>
      </c>
      <c r="E3" s="83" t="s">
        <v>488</v>
      </c>
      <c r="F3" s="85" t="s">
        <v>488</v>
      </c>
      <c r="G3" s="83" t="s">
        <v>508</v>
      </c>
      <c r="H3" s="85" t="s">
        <v>508</v>
      </c>
    </row>
    <row r="4" spans="1:8" ht="15.75" x14ac:dyDescent="0.25">
      <c r="A4" s="69" t="s">
        <v>362</v>
      </c>
      <c r="B4" s="96">
        <v>499565</v>
      </c>
      <c r="C4" s="90">
        <v>16980</v>
      </c>
      <c r="D4" s="90">
        <f>B4+C4</f>
        <v>516545</v>
      </c>
      <c r="E4" s="90">
        <v>54012</v>
      </c>
      <c r="F4" s="90">
        <f>D4+E4</f>
        <v>570557</v>
      </c>
      <c r="G4" s="90">
        <v>23770</v>
      </c>
      <c r="H4" s="90">
        <f>F4+G4</f>
        <v>594327</v>
      </c>
    </row>
    <row r="5" spans="1:8" ht="15.75" x14ac:dyDescent="0.25">
      <c r="A5" s="70" t="s">
        <v>363</v>
      </c>
      <c r="B5" s="95">
        <v>1048180</v>
      </c>
      <c r="C5" s="90">
        <v>-835502</v>
      </c>
      <c r="D5" s="90">
        <f t="shared" ref="D5:D7" si="0">B5+C5</f>
        <v>212678</v>
      </c>
      <c r="E5" s="90">
        <v>111090.56</v>
      </c>
      <c r="F5" s="90">
        <f t="shared" ref="F5:F7" si="1">D5+E5</f>
        <v>323768.56</v>
      </c>
      <c r="G5" s="90">
        <v>-3632</v>
      </c>
      <c r="H5" s="90">
        <f t="shared" ref="H5:H7" si="2">F5+G5</f>
        <v>320136.56</v>
      </c>
    </row>
    <row r="6" spans="1:8" ht="15.75" x14ac:dyDescent="0.25">
      <c r="A6" s="70" t="s">
        <v>334</v>
      </c>
      <c r="B6" s="95">
        <v>27916</v>
      </c>
      <c r="C6" s="90"/>
      <c r="D6" s="90">
        <f t="shared" si="0"/>
        <v>27916</v>
      </c>
      <c r="E6" s="90"/>
      <c r="F6" s="90">
        <f t="shared" si="1"/>
        <v>27916</v>
      </c>
      <c r="G6" s="90">
        <v>0</v>
      </c>
      <c r="H6" s="90">
        <f t="shared" si="2"/>
        <v>27916</v>
      </c>
    </row>
    <row r="7" spans="1:8" ht="15.75" x14ac:dyDescent="0.25">
      <c r="A7" s="70" t="s">
        <v>474</v>
      </c>
      <c r="B7" s="95">
        <v>70000</v>
      </c>
      <c r="C7" s="90">
        <v>-70000</v>
      </c>
      <c r="D7" s="90">
        <f t="shared" si="0"/>
        <v>0</v>
      </c>
      <c r="E7" s="90"/>
      <c r="F7" s="90">
        <f t="shared" si="1"/>
        <v>0</v>
      </c>
      <c r="G7" s="90"/>
      <c r="H7" s="90">
        <f t="shared" si="2"/>
        <v>0</v>
      </c>
    </row>
    <row r="8" spans="1:8" ht="15.75" x14ac:dyDescent="0.25">
      <c r="A8" s="71" t="s">
        <v>364</v>
      </c>
      <c r="B8" s="91">
        <f t="shared" ref="B8:H8" si="3">SUM(B4:B7)</f>
        <v>1645661</v>
      </c>
      <c r="C8" s="94">
        <f t="shared" si="3"/>
        <v>-888522</v>
      </c>
      <c r="D8" s="91">
        <f t="shared" si="3"/>
        <v>757139</v>
      </c>
      <c r="E8" s="94">
        <f t="shared" si="3"/>
        <v>165102.56</v>
      </c>
      <c r="F8" s="91">
        <f t="shared" si="3"/>
        <v>922241.56</v>
      </c>
      <c r="G8" s="94">
        <f t="shared" si="3"/>
        <v>20138</v>
      </c>
      <c r="H8" s="91">
        <f t="shared" si="3"/>
        <v>942379.56</v>
      </c>
    </row>
    <row r="9" spans="1:8" ht="15.75" x14ac:dyDescent="0.25">
      <c r="A9" s="70" t="s">
        <v>365</v>
      </c>
      <c r="B9" s="95">
        <v>481440</v>
      </c>
      <c r="C9" s="90">
        <v>109741</v>
      </c>
      <c r="D9" s="90">
        <f t="shared" ref="D9:D11" si="4">B9+C9</f>
        <v>591181</v>
      </c>
      <c r="E9" s="90">
        <v>20220.96</v>
      </c>
      <c r="F9" s="90">
        <f t="shared" ref="F9:F11" si="5">D9+E9</f>
        <v>611401.96</v>
      </c>
      <c r="G9" s="90">
        <v>18663.310000000001</v>
      </c>
      <c r="H9" s="90">
        <f t="shared" ref="H9:H11" si="6">F9+G9</f>
        <v>630065.27</v>
      </c>
    </row>
    <row r="10" spans="1:8" ht="15.75" x14ac:dyDescent="0.25">
      <c r="A10" s="70" t="s">
        <v>366</v>
      </c>
      <c r="B10" s="95">
        <v>245802</v>
      </c>
      <c r="C10" s="90">
        <v>-34350</v>
      </c>
      <c r="D10" s="90">
        <f t="shared" si="4"/>
        <v>211452</v>
      </c>
      <c r="E10" s="90">
        <v>10000</v>
      </c>
      <c r="F10" s="90">
        <f t="shared" si="5"/>
        <v>221452</v>
      </c>
      <c r="G10" s="90">
        <v>10000</v>
      </c>
      <c r="H10" s="90">
        <f t="shared" si="6"/>
        <v>231452</v>
      </c>
    </row>
    <row r="11" spans="1:8" ht="15.75" x14ac:dyDescent="0.25">
      <c r="A11" s="70" t="s">
        <v>367</v>
      </c>
      <c r="B11" s="95">
        <v>27940</v>
      </c>
      <c r="C11" s="90"/>
      <c r="D11" s="90">
        <f t="shared" si="4"/>
        <v>27940</v>
      </c>
      <c r="E11" s="90"/>
      <c r="F11" s="90">
        <f t="shared" si="5"/>
        <v>27940</v>
      </c>
      <c r="G11" s="90"/>
      <c r="H11" s="90">
        <f t="shared" si="6"/>
        <v>27940</v>
      </c>
    </row>
    <row r="12" spans="1:8" x14ac:dyDescent="0.25">
      <c r="A12" s="72" t="s">
        <v>368</v>
      </c>
      <c r="B12" s="73">
        <f t="shared" ref="B12:D12" si="7">SUM(B9:B11)</f>
        <v>755182</v>
      </c>
      <c r="C12" s="92">
        <f t="shared" si="7"/>
        <v>75391</v>
      </c>
      <c r="D12" s="92">
        <f t="shared" si="7"/>
        <v>830573</v>
      </c>
      <c r="E12" s="92">
        <f t="shared" ref="E12:F12" si="8">SUM(E9:E11)</f>
        <v>30220.959999999999</v>
      </c>
      <c r="F12" s="92">
        <f t="shared" si="8"/>
        <v>860793.96</v>
      </c>
      <c r="G12" s="92">
        <f t="shared" ref="G12:H12" si="9">SUM(G9:G11)</f>
        <v>28663.31</v>
      </c>
      <c r="H12" s="92">
        <f t="shared" si="9"/>
        <v>889457.27</v>
      </c>
    </row>
    <row r="13" spans="1:8" ht="16.5" thickBot="1" x14ac:dyDescent="0.3">
      <c r="A13" s="74" t="s">
        <v>369</v>
      </c>
      <c r="B13" s="93">
        <f t="shared" ref="B13:D13" si="10">B8+B12</f>
        <v>2400843</v>
      </c>
      <c r="C13" s="93">
        <f t="shared" si="10"/>
        <v>-813131</v>
      </c>
      <c r="D13" s="93">
        <f t="shared" si="10"/>
        <v>1587712</v>
      </c>
      <c r="E13" s="93">
        <f t="shared" ref="E13:F13" si="11">E8+E12</f>
        <v>195323.51999999999</v>
      </c>
      <c r="F13" s="93">
        <f t="shared" si="11"/>
        <v>1783035.52</v>
      </c>
      <c r="G13" s="93">
        <f t="shared" ref="G13:H13" si="12">G8+G12</f>
        <v>48801.31</v>
      </c>
      <c r="H13" s="93">
        <f t="shared" si="12"/>
        <v>1831836.83</v>
      </c>
    </row>
    <row r="14" spans="1:8" ht="15.75" thickBot="1" x14ac:dyDescent="0.3">
      <c r="A14" s="67"/>
      <c r="D14" s="75"/>
      <c r="F14" s="75"/>
      <c r="H14" s="75"/>
    </row>
    <row r="15" spans="1:8" ht="33" customHeight="1" thickBot="1" x14ac:dyDescent="0.3">
      <c r="A15" s="162" t="s">
        <v>370</v>
      </c>
      <c r="B15" s="163">
        <v>2020</v>
      </c>
      <c r="C15" s="83" t="s">
        <v>483</v>
      </c>
      <c r="D15" s="83" t="s">
        <v>483</v>
      </c>
      <c r="E15" s="83" t="s">
        <v>488</v>
      </c>
      <c r="F15" s="83" t="s">
        <v>488</v>
      </c>
      <c r="G15" s="83" t="s">
        <v>488</v>
      </c>
      <c r="H15" s="83" t="s">
        <v>488</v>
      </c>
    </row>
    <row r="16" spans="1:8" ht="26.25" customHeight="1" thickBot="1" x14ac:dyDescent="0.3">
      <c r="A16" s="160" t="s">
        <v>371</v>
      </c>
      <c r="B16" s="161">
        <v>986483</v>
      </c>
      <c r="C16" s="130">
        <v>-27872</v>
      </c>
      <c r="D16" s="143">
        <f t="shared" ref="D16:D20" si="13">B16+C16</f>
        <v>958611</v>
      </c>
      <c r="E16" s="130">
        <v>6647</v>
      </c>
      <c r="F16" s="143">
        <f t="shared" ref="F16:F20" si="14">D16+E16</f>
        <v>965258</v>
      </c>
      <c r="G16" s="130">
        <v>10213</v>
      </c>
      <c r="H16" s="143">
        <f t="shared" ref="H16:H20" si="15">F16+G16</f>
        <v>975471</v>
      </c>
    </row>
    <row r="17" spans="1:9" ht="21" customHeight="1" thickBot="1" x14ac:dyDescent="0.3">
      <c r="A17" s="76" t="s">
        <v>372</v>
      </c>
      <c r="B17" s="131">
        <v>700000</v>
      </c>
      <c r="C17" s="130">
        <v>-700000</v>
      </c>
      <c r="D17" s="143">
        <f t="shared" si="13"/>
        <v>0</v>
      </c>
      <c r="E17" s="130">
        <v>129646</v>
      </c>
      <c r="F17" s="143">
        <f t="shared" si="14"/>
        <v>129646</v>
      </c>
      <c r="G17" s="130">
        <v>2100</v>
      </c>
      <c r="H17" s="143">
        <f t="shared" si="15"/>
        <v>131746</v>
      </c>
    </row>
    <row r="18" spans="1:9" ht="21" customHeight="1" thickBot="1" x14ac:dyDescent="0.3">
      <c r="A18" s="76" t="s">
        <v>389</v>
      </c>
      <c r="B18" s="131"/>
      <c r="C18" s="130"/>
      <c r="D18" s="143">
        <f t="shared" si="13"/>
        <v>0</v>
      </c>
      <c r="E18" s="130"/>
      <c r="F18" s="143">
        <f t="shared" si="14"/>
        <v>0</v>
      </c>
      <c r="G18" s="130">
        <v>0</v>
      </c>
      <c r="H18" s="143">
        <f t="shared" si="15"/>
        <v>0</v>
      </c>
    </row>
    <row r="19" spans="1:9" ht="21" customHeight="1" thickBot="1" x14ac:dyDescent="0.3">
      <c r="A19" s="76" t="s">
        <v>334</v>
      </c>
      <c r="B19" s="131">
        <v>195000</v>
      </c>
      <c r="C19" s="130">
        <v>-195000</v>
      </c>
      <c r="D19" s="143">
        <f t="shared" si="13"/>
        <v>0</v>
      </c>
      <c r="E19" s="130">
        <v>35203.56</v>
      </c>
      <c r="F19" s="143">
        <f t="shared" si="14"/>
        <v>35203.56</v>
      </c>
      <c r="G19" s="130">
        <v>0</v>
      </c>
      <c r="H19" s="143">
        <f t="shared" si="15"/>
        <v>35203.56</v>
      </c>
    </row>
    <row r="20" spans="1:9" ht="22.5" customHeight="1" x14ac:dyDescent="0.25">
      <c r="A20" s="76" t="s">
        <v>330</v>
      </c>
      <c r="B20" s="131">
        <v>491420</v>
      </c>
      <c r="C20" s="130">
        <v>109741</v>
      </c>
      <c r="D20" s="143">
        <f t="shared" si="13"/>
        <v>601161</v>
      </c>
      <c r="E20" s="130">
        <v>23826.959999999999</v>
      </c>
      <c r="F20" s="143">
        <f t="shared" si="14"/>
        <v>624987.96</v>
      </c>
      <c r="G20" s="130">
        <v>36488.31</v>
      </c>
      <c r="H20" s="143">
        <f t="shared" si="15"/>
        <v>661476.27</v>
      </c>
    </row>
    <row r="21" spans="1:9" ht="30.75" customHeight="1" thickBot="1" x14ac:dyDescent="0.3">
      <c r="A21" s="77" t="s">
        <v>373</v>
      </c>
      <c r="B21" s="97">
        <f t="shared" ref="B21:D21" si="16">SUM(B16:B20)</f>
        <v>2372903</v>
      </c>
      <c r="C21" s="97">
        <f t="shared" si="16"/>
        <v>-813131</v>
      </c>
      <c r="D21" s="129">
        <f t="shared" si="16"/>
        <v>1559772</v>
      </c>
      <c r="E21" s="97">
        <f t="shared" ref="E21:F21" si="17">SUM(E16:E20)</f>
        <v>195323.51999999999</v>
      </c>
      <c r="F21" s="129">
        <f t="shared" si="17"/>
        <v>1755095.52</v>
      </c>
      <c r="G21" s="97">
        <f t="shared" ref="G21:H21" si="18">SUM(G16:G20)</f>
        <v>48801.31</v>
      </c>
      <c r="H21" s="129">
        <f t="shared" si="18"/>
        <v>1803896.83</v>
      </c>
    </row>
    <row r="22" spans="1:9" ht="42.75" customHeight="1" x14ac:dyDescent="0.25">
      <c r="A22" s="78" t="s">
        <v>374</v>
      </c>
      <c r="B22" s="98">
        <v>27940</v>
      </c>
      <c r="C22" s="130"/>
      <c r="D22" s="143">
        <f>B22+C22</f>
        <v>27940</v>
      </c>
      <c r="E22" s="130"/>
      <c r="F22" s="143">
        <f>D22+E22</f>
        <v>27940</v>
      </c>
      <c r="G22" s="130"/>
      <c r="H22" s="143">
        <f>F22+G22</f>
        <v>27940</v>
      </c>
    </row>
    <row r="23" spans="1:9" ht="16.5" thickBot="1" x14ac:dyDescent="0.3">
      <c r="A23" s="79" t="s">
        <v>375</v>
      </c>
      <c r="B23" s="89">
        <f t="shared" ref="B23:D23" si="19">SUM(B21:B22)</f>
        <v>2400843</v>
      </c>
      <c r="C23" s="89">
        <f t="shared" si="19"/>
        <v>-813131</v>
      </c>
      <c r="D23" s="121">
        <f t="shared" si="19"/>
        <v>1587712</v>
      </c>
      <c r="E23" s="89">
        <f t="shared" ref="E23:F23" si="20">SUM(E21:E22)</f>
        <v>195323.51999999999</v>
      </c>
      <c r="F23" s="121">
        <f t="shared" si="20"/>
        <v>1783035.52</v>
      </c>
      <c r="G23" s="89">
        <f t="shared" ref="G23:H23" si="21">SUM(G21:G22)</f>
        <v>48801.31</v>
      </c>
      <c r="H23" s="121">
        <f t="shared" si="21"/>
        <v>1831836.83</v>
      </c>
    </row>
    <row r="24" spans="1:9" x14ac:dyDescent="0.25">
      <c r="A24" s="67"/>
      <c r="D24" s="75"/>
      <c r="F24" s="75"/>
    </row>
    <row r="25" spans="1:9" x14ac:dyDescent="0.25">
      <c r="A25" s="15"/>
      <c r="B25" s="54" t="s">
        <v>359</v>
      </c>
      <c r="C25" s="55"/>
      <c r="D25" s="144"/>
      <c r="E25" s="55"/>
      <c r="F25" s="144">
        <v>44175</v>
      </c>
      <c r="G25" s="54"/>
      <c r="H25" s="55"/>
      <c r="I25" s="144"/>
    </row>
    <row r="26" spans="1:9" x14ac:dyDescent="0.25">
      <c r="A26" s="15"/>
      <c r="B26" s="54" t="s">
        <v>360</v>
      </c>
      <c r="C26" s="55"/>
      <c r="D26" s="144"/>
      <c r="E26" s="55"/>
      <c r="F26" s="144">
        <v>44191</v>
      </c>
      <c r="G26" s="54"/>
      <c r="H26" s="55"/>
      <c r="I26" s="144"/>
    </row>
    <row r="27" spans="1:9" x14ac:dyDescent="0.25">
      <c r="A27" s="15"/>
      <c r="B27" s="15"/>
      <c r="I27" s="14"/>
    </row>
    <row r="28" spans="1:9" x14ac:dyDescent="0.25">
      <c r="A28" s="57" t="s">
        <v>520</v>
      </c>
      <c r="B28" s="15"/>
    </row>
    <row r="29" spans="1:9" x14ac:dyDescent="0.25">
      <c r="A29" s="57"/>
      <c r="B29" s="55"/>
      <c r="C29" s="56"/>
      <c r="D29" s="14"/>
      <c r="E29" s="56"/>
      <c r="F29" s="14"/>
    </row>
    <row r="30" spans="1:9" x14ac:dyDescent="0.25">
      <c r="A30" s="54"/>
      <c r="B30" s="55"/>
      <c r="C30" s="56"/>
      <c r="D30" s="14"/>
      <c r="E30" s="56"/>
      <c r="F30" s="14"/>
    </row>
    <row r="32" spans="1:9" x14ac:dyDescent="0.25">
      <c r="A32" s="80"/>
    </row>
    <row r="33" spans="1:1" ht="15.75" x14ac:dyDescent="0.25">
      <c r="A33" s="81"/>
    </row>
    <row r="34" spans="1:1" ht="15.75" x14ac:dyDescent="0.25">
      <c r="A34" s="81"/>
    </row>
  </sheetData>
  <phoneticPr fontId="6" type="noConversion"/>
  <pageMargins left="0.19685039370078741" right="0.19685039370078741" top="0.35433070866141736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výdavky</vt:lpstr>
      <vt:lpstr>príjmy</vt:lpstr>
      <vt:lpstr>Hárok1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2014-11-14T10:37:53Z</cp:lastPrinted>
  <dcterms:created xsi:type="dcterms:W3CDTF">2006-09-16T00:00:00Z</dcterms:created>
  <dcterms:modified xsi:type="dcterms:W3CDTF">2020-12-08T10:47:18Z</dcterms:modified>
</cp:coreProperties>
</file>