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filterPrivacy="1" defaultThemeVersion="124226"/>
  <xr:revisionPtr revIDLastSave="0" documentId="13_ncr:1_{EFAF31A2-F62C-4E92-A1FA-52FF474AAF04}" xr6:coauthVersionLast="36" xr6:coauthVersionMax="47" xr10:uidLastSave="{00000000-0000-0000-0000-000000000000}"/>
  <bookViews>
    <workbookView xWindow="0" yWindow="0" windowWidth="21570" windowHeight="7890" activeTab="2" xr2:uid="{00000000-000D-0000-FFFF-FFFF00000000}"/>
  </bookViews>
  <sheets>
    <sheet name="výdavky" sheetId="1" r:id="rId1"/>
    <sheet name="príjmy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D22" i="3" l="1"/>
  <c r="D21" i="3"/>
  <c r="D20" i="3"/>
  <c r="D19" i="3"/>
  <c r="D18" i="3"/>
  <c r="D13" i="3"/>
  <c r="D12" i="3"/>
  <c r="D11" i="3"/>
  <c r="D10" i="3"/>
  <c r="D8" i="3"/>
  <c r="D7" i="3"/>
  <c r="D6" i="3"/>
  <c r="D5" i="3"/>
  <c r="D4" i="3"/>
  <c r="J264" i="1"/>
  <c r="J141" i="1"/>
  <c r="I141" i="1"/>
  <c r="J140" i="1"/>
  <c r="I326" i="1"/>
  <c r="J321" i="1"/>
  <c r="J326" i="1" s="1"/>
  <c r="I367" i="1"/>
  <c r="J384" i="1"/>
  <c r="J382" i="1"/>
  <c r="J381" i="1"/>
  <c r="J98" i="1"/>
  <c r="J370" i="1"/>
  <c r="J369" i="1"/>
  <c r="J368" i="1"/>
  <c r="J366" i="1"/>
  <c r="J365" i="1"/>
  <c r="J364" i="1"/>
  <c r="J363" i="1"/>
  <c r="J362" i="1"/>
  <c r="J360" i="1"/>
  <c r="J359" i="1"/>
  <c r="J357" i="1"/>
  <c r="J356" i="1"/>
  <c r="J355" i="1"/>
  <c r="J354" i="1"/>
  <c r="J353" i="1"/>
  <c r="J352" i="1"/>
  <c r="J351" i="1"/>
  <c r="J350" i="1"/>
  <c r="J348" i="1"/>
  <c r="J346" i="1"/>
  <c r="J345" i="1"/>
  <c r="J343" i="1"/>
  <c r="J341" i="1"/>
  <c r="J340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19" i="1"/>
  <c r="J318" i="1"/>
  <c r="J317" i="1"/>
  <c r="J316" i="1"/>
  <c r="J315" i="1"/>
  <c r="J314" i="1"/>
  <c r="J313" i="1"/>
  <c r="J312" i="1"/>
  <c r="J311" i="1"/>
  <c r="J310" i="1"/>
  <c r="J308" i="1"/>
  <c r="J307" i="1"/>
  <c r="J306" i="1"/>
  <c r="J304" i="1"/>
  <c r="J303" i="1"/>
  <c r="J302" i="1"/>
  <c r="J301" i="1"/>
  <c r="J300" i="1"/>
  <c r="J299" i="1"/>
  <c r="J298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3" i="1"/>
  <c r="J282" i="1"/>
  <c r="J281" i="1"/>
  <c r="J280" i="1"/>
  <c r="J279" i="1"/>
  <c r="J278" i="1"/>
  <c r="J276" i="1"/>
  <c r="J275" i="1"/>
  <c r="J274" i="1"/>
  <c r="J273" i="1"/>
  <c r="J271" i="1"/>
  <c r="J269" i="1"/>
  <c r="J267" i="1"/>
  <c r="J266" i="1"/>
  <c r="J265" i="1"/>
  <c r="J263" i="1"/>
  <c r="J262" i="1"/>
  <c r="J261" i="1"/>
  <c r="J260" i="1"/>
  <c r="J259" i="1"/>
  <c r="J257" i="1"/>
  <c r="J256" i="1"/>
  <c r="J255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6" i="1"/>
  <c r="J225" i="1"/>
  <c r="J224" i="1"/>
  <c r="J223" i="1"/>
  <c r="J222" i="1"/>
  <c r="J221" i="1"/>
  <c r="J219" i="1"/>
  <c r="J218" i="1"/>
  <c r="J217" i="1"/>
  <c r="J216" i="1"/>
  <c r="J214" i="1"/>
  <c r="J213" i="1"/>
  <c r="J212" i="1"/>
  <c r="J211" i="1"/>
  <c r="J210" i="1"/>
  <c r="J208" i="1"/>
  <c r="J207" i="1"/>
  <c r="J206" i="1"/>
  <c r="J205" i="1"/>
  <c r="J202" i="1"/>
  <c r="J203" i="1" s="1"/>
  <c r="J201" i="1"/>
  <c r="J200" i="1"/>
  <c r="J199" i="1"/>
  <c r="J198" i="1"/>
  <c r="J197" i="1"/>
  <c r="J195" i="1"/>
  <c r="J193" i="1"/>
  <c r="J192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4" i="1"/>
  <c r="J173" i="1"/>
  <c r="J172" i="1"/>
  <c r="J171" i="1"/>
  <c r="J170" i="1"/>
  <c r="J168" i="1"/>
  <c r="J166" i="1"/>
  <c r="J164" i="1"/>
  <c r="J163" i="1"/>
  <c r="J162" i="1"/>
  <c r="J161" i="1"/>
  <c r="J160" i="1"/>
  <c r="J159" i="1"/>
  <c r="J158" i="1"/>
  <c r="J157" i="1"/>
  <c r="J155" i="1"/>
  <c r="J154" i="1"/>
  <c r="J153" i="1"/>
  <c r="J152" i="1"/>
  <c r="J151" i="1"/>
  <c r="J150" i="1"/>
  <c r="J149" i="1"/>
  <c r="J148" i="1"/>
  <c r="J146" i="1"/>
  <c r="J145" i="1"/>
  <c r="J144" i="1"/>
  <c r="J142" i="1"/>
  <c r="J139" i="1"/>
  <c r="J137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0" i="1"/>
  <c r="J118" i="1"/>
  <c r="J116" i="1"/>
  <c r="J114" i="1"/>
  <c r="J112" i="1"/>
  <c r="J110" i="1"/>
  <c r="J109" i="1"/>
  <c r="J107" i="1"/>
  <c r="J106" i="1"/>
  <c r="J105" i="1"/>
  <c r="J104" i="1"/>
  <c r="J103" i="1"/>
  <c r="J102" i="1"/>
  <c r="J101" i="1"/>
  <c r="J100" i="1"/>
  <c r="J99" i="1"/>
  <c r="J97" i="1"/>
  <c r="J96" i="1"/>
  <c r="J95" i="1"/>
  <c r="J94" i="1"/>
  <c r="J93" i="1"/>
  <c r="J92" i="1"/>
  <c r="J91" i="1"/>
  <c r="J90" i="1"/>
  <c r="J89" i="1"/>
  <c r="J88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4" i="1"/>
  <c r="J33" i="1"/>
  <c r="J32" i="1"/>
  <c r="J31" i="1"/>
  <c r="J29" i="1"/>
  <c r="J28" i="1"/>
  <c r="J27" i="1"/>
  <c r="J26" i="1"/>
  <c r="J25" i="1"/>
  <c r="J24" i="1"/>
  <c r="J23" i="1"/>
  <c r="J22" i="1"/>
  <c r="J21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H160" i="2"/>
  <c r="H159" i="2"/>
  <c r="H158" i="2"/>
  <c r="H157" i="2"/>
  <c r="H156" i="2"/>
  <c r="H155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8" i="2"/>
  <c r="H137" i="2"/>
  <c r="H136" i="2"/>
  <c r="H135" i="2"/>
  <c r="H134" i="2"/>
  <c r="H133" i="2"/>
  <c r="H132" i="2"/>
  <c r="H131" i="2"/>
  <c r="H130" i="2"/>
  <c r="H129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I203" i="1"/>
  <c r="J371" i="1" l="1"/>
  <c r="J367" i="1"/>
  <c r="J361" i="1"/>
  <c r="J358" i="1"/>
  <c r="J349" i="1"/>
  <c r="J347" i="1"/>
  <c r="J344" i="1"/>
  <c r="J342" i="1"/>
  <c r="J339" i="1"/>
  <c r="J320" i="1"/>
  <c r="J309" i="1"/>
  <c r="J305" i="1"/>
  <c r="J297" i="1"/>
  <c r="J284" i="1"/>
  <c r="J277" i="1"/>
  <c r="J272" i="1"/>
  <c r="J270" i="1"/>
  <c r="J268" i="1"/>
  <c r="J258" i="1"/>
  <c r="J254" i="1"/>
  <c r="J241" i="1"/>
  <c r="J227" i="1"/>
  <c r="J220" i="1"/>
  <c r="J215" i="1"/>
  <c r="J209" i="1"/>
  <c r="J204" i="1"/>
  <c r="J196" i="1"/>
  <c r="J194" i="1"/>
  <c r="J191" i="1"/>
  <c r="J175" i="1"/>
  <c r="J169" i="1"/>
  <c r="J167" i="1"/>
  <c r="J165" i="1"/>
  <c r="J156" i="1"/>
  <c r="J147" i="1"/>
  <c r="J143" i="1"/>
  <c r="J138" i="1"/>
  <c r="J136" i="1"/>
  <c r="J121" i="1"/>
  <c r="J119" i="1"/>
  <c r="J117" i="1"/>
  <c r="J115" i="1"/>
  <c r="J113" i="1"/>
  <c r="J111" i="1"/>
  <c r="J35" i="1"/>
  <c r="J30" i="1"/>
  <c r="J20" i="1"/>
  <c r="I376" i="1"/>
  <c r="I371" i="1"/>
  <c r="I361" i="1"/>
  <c r="I358" i="1"/>
  <c r="I349" i="1"/>
  <c r="I347" i="1"/>
  <c r="I344" i="1"/>
  <c r="I342" i="1"/>
  <c r="I339" i="1"/>
  <c r="I320" i="1"/>
  <c r="I309" i="1"/>
  <c r="I305" i="1"/>
  <c r="I297" i="1"/>
  <c r="I284" i="1"/>
  <c r="I277" i="1"/>
  <c r="I272" i="1"/>
  <c r="I270" i="1"/>
  <c r="I268" i="1"/>
  <c r="I258" i="1"/>
  <c r="I254" i="1"/>
  <c r="I241" i="1"/>
  <c r="I227" i="1"/>
  <c r="I220" i="1"/>
  <c r="I215" i="1"/>
  <c r="I209" i="1"/>
  <c r="I204" i="1"/>
  <c r="I196" i="1"/>
  <c r="I194" i="1"/>
  <c r="I191" i="1"/>
  <c r="I175" i="1"/>
  <c r="I169" i="1"/>
  <c r="I167" i="1"/>
  <c r="I165" i="1"/>
  <c r="I156" i="1"/>
  <c r="I147" i="1"/>
  <c r="I143" i="1"/>
  <c r="I378" i="1"/>
  <c r="I138" i="1"/>
  <c r="I136" i="1"/>
  <c r="I121" i="1"/>
  <c r="I119" i="1"/>
  <c r="I117" i="1"/>
  <c r="I115" i="1"/>
  <c r="I113" i="1"/>
  <c r="I111" i="1"/>
  <c r="I108" i="1"/>
  <c r="I35" i="1"/>
  <c r="I30" i="1"/>
  <c r="I20" i="1"/>
  <c r="H161" i="2"/>
  <c r="H167" i="2" s="1"/>
  <c r="H154" i="2"/>
  <c r="H166" i="2" s="1"/>
  <c r="H139" i="2"/>
  <c r="H128" i="2"/>
  <c r="H28" i="2"/>
  <c r="H46" i="2" s="1"/>
  <c r="H165" i="2" s="1"/>
  <c r="G161" i="2"/>
  <c r="G167" i="2" s="1"/>
  <c r="G154" i="2"/>
  <c r="G166" i="2" s="1"/>
  <c r="G139" i="2"/>
  <c r="G128" i="2"/>
  <c r="G28" i="2"/>
  <c r="G46" i="2" s="1"/>
  <c r="G165" i="2" s="1"/>
  <c r="G164" i="2" l="1"/>
  <c r="G168" i="2" s="1"/>
  <c r="G170" i="2" s="1"/>
  <c r="H164" i="2"/>
  <c r="H168" i="2" s="1"/>
  <c r="H170" i="2" s="1"/>
  <c r="J375" i="1"/>
  <c r="I375" i="1"/>
  <c r="I122" i="1"/>
  <c r="I373" i="1" s="1"/>
  <c r="H376" i="1"/>
  <c r="J376" i="1" s="1"/>
  <c r="H371" i="1"/>
  <c r="H35" i="1"/>
  <c r="H30" i="1"/>
  <c r="F154" i="2"/>
  <c r="F139" i="2"/>
  <c r="I380" i="1" l="1"/>
  <c r="I385" i="1" s="1"/>
  <c r="D14" i="3" l="1"/>
  <c r="D9" i="3"/>
  <c r="C14" i="3"/>
  <c r="H87" i="1" l="1"/>
  <c r="J87" i="1" s="1"/>
  <c r="J108" i="1" s="1"/>
  <c r="J122" i="1" s="1"/>
  <c r="J373" i="1" s="1"/>
  <c r="H268" i="1" l="1"/>
  <c r="H367" i="1"/>
  <c r="H254" i="1"/>
  <c r="H241" i="1"/>
  <c r="D23" i="3" l="1"/>
  <c r="D25" i="3" s="1"/>
  <c r="C23" i="3"/>
  <c r="C25" i="3" s="1"/>
  <c r="C9" i="3"/>
  <c r="C15" i="3" s="1"/>
  <c r="H20" i="1" l="1"/>
  <c r="H108" i="1"/>
  <c r="H111" i="1"/>
  <c r="H113" i="1"/>
  <c r="H115" i="1"/>
  <c r="H117" i="1"/>
  <c r="H119" i="1"/>
  <c r="H121" i="1"/>
  <c r="H136" i="1"/>
  <c r="H138" i="1"/>
  <c r="H141" i="1"/>
  <c r="H378" i="1" s="1"/>
  <c r="J378" i="1" s="1"/>
  <c r="J380" i="1" s="1"/>
  <c r="J385" i="1" s="1"/>
  <c r="H143" i="1"/>
  <c r="H147" i="1"/>
  <c r="H156" i="1"/>
  <c r="H165" i="1"/>
  <c r="H167" i="1"/>
  <c r="H169" i="1"/>
  <c r="H175" i="1"/>
  <c r="H191" i="1"/>
  <c r="H194" i="1"/>
  <c r="H196" i="1"/>
  <c r="H203" i="1"/>
  <c r="H204" i="1"/>
  <c r="H209" i="1"/>
  <c r="H215" i="1"/>
  <c r="H220" i="1"/>
  <c r="H227" i="1"/>
  <c r="H258" i="1"/>
  <c r="H270" i="1"/>
  <c r="H272" i="1"/>
  <c r="H277" i="1"/>
  <c r="H284" i="1"/>
  <c r="H297" i="1"/>
  <c r="H305" i="1"/>
  <c r="H309" i="1"/>
  <c r="H320" i="1"/>
  <c r="H326" i="1"/>
  <c r="H339" i="1"/>
  <c r="H342" i="1"/>
  <c r="H344" i="1"/>
  <c r="H347" i="1"/>
  <c r="H349" i="1"/>
  <c r="H358" i="1"/>
  <c r="H361" i="1"/>
  <c r="H122" i="1" l="1"/>
  <c r="H373" i="1" s="1"/>
  <c r="H375" i="1"/>
  <c r="H380" i="1" l="1"/>
  <c r="H385" i="1" s="1"/>
  <c r="F28" i="2"/>
  <c r="F128" i="2"/>
  <c r="F161" i="2"/>
  <c r="F46" i="2" l="1"/>
  <c r="F165" i="2" s="1"/>
  <c r="F164" i="2"/>
  <c r="F167" i="2" l="1"/>
  <c r="F166" i="2"/>
  <c r="F168" i="2" l="1"/>
  <c r="F170" i="2" s="1"/>
  <c r="B9" i="3"/>
  <c r="D15" i="3" s="1"/>
  <c r="B23" i="3"/>
  <c r="B25" i="3" s="1"/>
  <c r="B14" i="3"/>
  <c r="B15" i="3" l="1"/>
</calcChain>
</file>

<file path=xl/sharedStrings.xml><?xml version="1.0" encoding="utf-8"?>
<sst xmlns="http://schemas.openxmlformats.org/spreadsheetml/2006/main" count="1053" uniqueCount="602">
  <si>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</si>
  <si>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</si>
  <si>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</si>
  <si>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</si>
  <si>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</si>
  <si>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</si>
  <si>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</si>
  <si>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</si>
  <si>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</si>
  <si>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</si>
  <si>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</si>
  <si>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</si>
  <si>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</si>
  <si>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</si>
  <si>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</si>
  <si>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</si>
  <si>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</si>
  <si>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</si>
  <si>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</si>
  <si>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</si>
  <si>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</si>
  <si>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</si>
  <si>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</si>
  <si>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</si>
  <si>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nájomné pozemky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</si>
  <si>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</si>
  <si>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</si>
  <si>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</si>
  <si>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</si>
  <si>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</si>
  <si>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</si>
  <si>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</si>
  <si>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</si>
  <si>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</si>
  <si>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</si>
  <si>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</si>
  <si>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</si>
  <si>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</si>
  <si>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</si>
  <si>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</si>
  <si>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</si>
  <si>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</si>
  <si>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</si>
  <si>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</si>
  <si>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</si>
  <si>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</si>
  <si>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</si>
  <si>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</si>
  <si>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</si>
  <si>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</si>
  <si>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</si>
  <si>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</si>
  <si>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</si>
  <si>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</si>
  <si>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</si>
  <si>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</si>
  <si>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</si>
  <si>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</si>
  <si>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</si>
  <si>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</si>
  <si>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</si>
  <si>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</si>
  <si>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</si>
  <si>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</si>
  <si>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</si>
  <si>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</si>
  <si>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</si>
  <si>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</si>
  <si>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</si>
  <si>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</si>
  <si>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</si>
  <si>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</si>
  <si>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</si>
  <si>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</si>
  <si>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</si>
  <si>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</si>
  <si>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</si>
  <si>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</si>
  <si>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</si>
  <si>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</si>
  <si>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</si>
  <si>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nákup pozemkov IBV</t>
  </si>
  <si>
    <t>IBV Dolinky realizácia</t>
  </si>
  <si>
    <t>mzda chránená dielňa  ŠR</t>
  </si>
  <si>
    <t>poistne  CHD - všeobecná zdrav poisť ŠR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</si>
  <si>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</si>
  <si>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</si>
  <si>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</si>
  <si>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</si>
  <si>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</si>
  <si>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</si>
  <si>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</si>
  <si>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</si>
  <si>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</si>
  <si>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</si>
  <si>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</si>
  <si>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</si>
  <si>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</si>
  <si>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</si>
  <si>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</si>
  <si>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</si>
  <si>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</si>
  <si>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</si>
  <si>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</si>
  <si>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</si>
  <si>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</si>
  <si>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</si>
  <si>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</si>
  <si>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</si>
  <si>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</si>
  <si>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</si>
  <si>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</si>
  <si>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</si>
  <si>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</si>
  <si>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</si>
  <si>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</si>
  <si>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</si>
  <si>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</si>
  <si>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</si>
  <si>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</si>
  <si>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</si>
  <si>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</si>
  <si>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</si>
  <si>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</si>
  <si>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</si>
  <si>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</si>
  <si>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</si>
  <si>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</si>
  <si>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</si>
  <si>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</si>
  <si>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</si>
  <si>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</si>
  <si>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</si>
  <si>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</si>
  <si>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</si>
  <si>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</si>
  <si>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</si>
  <si>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</si>
  <si>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</si>
  <si>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</si>
  <si>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</si>
  <si>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</si>
  <si>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</si>
  <si>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</si>
  <si>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Zberný dvor - materiál</t>
  </si>
  <si>
    <t>Uloženie a likvidácia odpadu</t>
  </si>
  <si>
    <t>BR -  odpady</t>
  </si>
  <si>
    <t>KR - Zberný dvor</t>
  </si>
  <si>
    <t>obecná kanalizácia  - údržba</t>
  </si>
  <si>
    <t xml:space="preserve">obecná kanalizácia  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</si>
  <si>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</si>
  <si>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</si>
  <si>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</si>
  <si>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</si>
  <si>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</si>
  <si>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</si>
  <si>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</si>
  <si>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</si>
  <si>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MŠ, ZŠ - splácanie úverov</t>
  </si>
  <si>
    <t>BR - MŠ+ ZŠ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</si>
  <si>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</si>
  <si>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</si>
  <si>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</si>
  <si>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</si>
  <si>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</si>
  <si>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</si>
  <si>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</si>
  <si>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</si>
  <si>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</si>
  <si>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</si>
  <si>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</si>
  <si>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</si>
  <si>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</si>
  <si>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</si>
  <si>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material+ údržba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</si>
  <si>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</si>
  <si>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</si>
  <si>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</si>
  <si>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</si>
  <si>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</si>
  <si>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</si>
  <si>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</si>
  <si>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</si>
  <si>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</si>
  <si>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</si>
  <si>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</si>
  <si>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KD- doprava na kultúr podujatia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</si>
  <si>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</si>
  <si>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</si>
  <si>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</si>
  <si>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</si>
  <si>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</si>
  <si>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</si>
  <si>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</si>
  <si>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</si>
  <si>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</si>
  <si>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</si>
  <si>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</si>
  <si>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</si>
  <si>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</si>
  <si>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</si>
  <si>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</si>
  <si>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</si>
  <si>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</si>
  <si>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</si>
  <si>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</si>
  <si>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</si>
  <si>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</si>
  <si>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</si>
  <si>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</si>
  <si>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</si>
  <si>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</si>
  <si>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</si>
  <si>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</si>
  <si>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</si>
  <si>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</si>
  <si>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</si>
  <si>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</si>
  <si>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</si>
  <si>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</si>
  <si>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</si>
  <si>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</si>
  <si>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</si>
  <si>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</si>
  <si>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</si>
  <si>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</si>
  <si>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</si>
  <si>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</si>
  <si>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</si>
  <si>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</si>
  <si>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</si>
  <si>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</si>
  <si>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</si>
  <si>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</si>
  <si>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</si>
  <si>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</si>
  <si>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</si>
  <si>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</si>
  <si>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</si>
  <si>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</si>
  <si>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</si>
  <si>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</si>
  <si>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</si>
  <si>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</si>
  <si>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</si>
  <si>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</si>
  <si>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</si>
  <si>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</si>
  <si>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príjmy z prenajatých pozemkov</t>
  </si>
  <si>
    <t>polatky za znečisťovanie ovzdušia</t>
  </si>
  <si>
    <t>úroky z finančných operácii</t>
  </si>
  <si>
    <t>prijmy z náhrad z poistného plnenia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</si>
  <si>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</si>
  <si>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</si>
  <si>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</si>
  <si>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</si>
  <si>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</si>
  <si>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</si>
  <si>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</si>
  <si>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</si>
  <si>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</si>
  <si>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</si>
  <si>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</si>
  <si>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</si>
  <si>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</si>
  <si>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</si>
  <si>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</si>
  <si>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</si>
  <si>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</si>
  <si>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</si>
  <si>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</si>
  <si>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</si>
  <si>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</si>
  <si>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</si>
  <si>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</si>
  <si>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</si>
  <si>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</si>
  <si>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</si>
  <si>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</si>
  <si>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</si>
  <si>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</si>
  <si>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</si>
  <si>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</si>
  <si>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</si>
  <si>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</si>
  <si>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</si>
  <si>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</si>
  <si>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</si>
  <si>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</si>
  <si>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</si>
  <si>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</si>
  <si>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</si>
  <si>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</si>
  <si>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</si>
  <si>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</si>
  <si>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</si>
  <si>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</si>
  <si>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</si>
  <si>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</si>
  <si>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</si>
  <si>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</si>
  <si>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cinorínske poplatky</t>
  </si>
  <si>
    <t>vstup posilovňa</t>
  </si>
  <si>
    <t>vstup tenis kurty</t>
  </si>
  <si>
    <t>kozmetika plyn</t>
  </si>
  <si>
    <t>dotácia transpetrol</t>
  </si>
  <si>
    <t>soc fond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</si>
  <si>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</si>
  <si>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</si>
  <si>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</si>
  <si>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</si>
  <si>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</si>
  <si>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</si>
  <si>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</si>
  <si>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</si>
  <si>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</si>
  <si>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</si>
  <si>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</si>
  <si>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</si>
  <si>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</si>
  <si>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Prenesené kompetencie ZŠ</t>
  </si>
  <si>
    <t>Vlastné zdroje ZŠ</t>
  </si>
  <si>
    <t>Výdavky spolu</t>
  </si>
  <si>
    <t>Pol</t>
  </si>
  <si>
    <t>2</t>
  </si>
  <si>
    <t>11T2</t>
  </si>
  <si>
    <t>Poistné Všeobecná zdravotná</t>
  </si>
  <si>
    <t>poistné na starobné poistenie</t>
  </si>
  <si>
    <t>poistné na úrazové poistenie</t>
  </si>
  <si>
    <t>poistenie</t>
  </si>
  <si>
    <t>037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</si>
  <si>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</si>
  <si>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</si>
  <si>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</si>
  <si>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</si>
  <si>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</si>
  <si>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</si>
  <si>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</si>
  <si>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</si>
  <si>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</si>
  <si>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</si>
  <si>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</si>
  <si>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</si>
  <si>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</si>
  <si>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</si>
  <si>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</si>
  <si>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</si>
  <si>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</si>
  <si>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</si>
  <si>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</si>
  <si>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</si>
  <si>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</si>
  <si>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poplatky Tržnica</t>
  </si>
  <si>
    <t>služobné auto benzin</t>
  </si>
  <si>
    <t>MK - projektová dokumentacia</t>
  </si>
  <si>
    <t>KR -Kultúrny dom</t>
  </si>
  <si>
    <t>poistenie budov, majetku</t>
  </si>
  <si>
    <t>poistenie na invalidné</t>
  </si>
  <si>
    <t>údržba interierov.  Vybavenie</t>
  </si>
  <si>
    <t>Rezervný fond</t>
  </si>
  <si>
    <t>KR - kamerový systemie</t>
  </si>
  <si>
    <t>kamerový system dotácia</t>
  </si>
  <si>
    <t>Zberný dvor -traktor PHM</t>
  </si>
  <si>
    <t>Zberný dvor - energie</t>
  </si>
  <si>
    <t>KD - material</t>
  </si>
  <si>
    <t>MK - Chodníky dolná ulica</t>
  </si>
  <si>
    <t>Doplnkové dôchodkové pripoistenie</t>
  </si>
  <si>
    <t>3AA1</t>
  </si>
  <si>
    <t>3AA2</t>
  </si>
  <si>
    <t>dotácia bežné výdavky MŠ EU</t>
  </si>
  <si>
    <t>dotácia bežné výdavky MŠ SR</t>
  </si>
  <si>
    <t xml:space="preserve">pracovné odevy </t>
  </si>
  <si>
    <t>Detské ihrisko  UV vlastné</t>
  </si>
  <si>
    <t xml:space="preserve">MK -oprva  parkovisko  NB </t>
  </si>
  <si>
    <t xml:space="preserve">Pomník padlým </t>
  </si>
  <si>
    <t>osvetlenie ZŠ Pontis vlastné</t>
  </si>
  <si>
    <t>Výdavky spolu ( BR+KR+ fin operácie)</t>
  </si>
  <si>
    <t>byt ZS energie</t>
  </si>
  <si>
    <t>krátkodobý  úver kanalizácia</t>
  </si>
  <si>
    <t>ZS-rekonštrukcia</t>
  </si>
  <si>
    <t>KR - Zdravotné stredisko</t>
  </si>
  <si>
    <t>Splátka uveru</t>
  </si>
  <si>
    <t xml:space="preserve"> zametacie auto Enviro fond </t>
  </si>
  <si>
    <t>11T1</t>
  </si>
  <si>
    <t xml:space="preserve">kamery údržba </t>
  </si>
  <si>
    <t>Dom služieb - elektrina garáž</t>
  </si>
  <si>
    <t>Zberný dvor - energie Landiga</t>
  </si>
  <si>
    <t>MŠ  monitor správa</t>
  </si>
  <si>
    <t xml:space="preserve">ZŠ material  </t>
  </si>
  <si>
    <t xml:space="preserve">ZŠ  schodisko zábradlie </t>
  </si>
  <si>
    <t xml:space="preserve">Hracie prvky EPH+ ZSE </t>
  </si>
  <si>
    <t>Dôvera zdrav poisť</t>
  </si>
  <si>
    <t>poistné na nemocen. Poiste</t>
  </si>
  <si>
    <t xml:space="preserve">poistenie v nezamestnanosti </t>
  </si>
  <si>
    <t xml:space="preserve">Rekonštrukcia budovy&amp; </t>
  </si>
  <si>
    <t>CHD-poistenie v  nezam</t>
  </si>
  <si>
    <t xml:space="preserve"> CHD - všeobecná zdrav poisť EHS</t>
  </si>
  <si>
    <t>CHD-nemoc poisten   EHS</t>
  </si>
  <si>
    <t>CHD-starob poisten   EHS</t>
  </si>
  <si>
    <t>CHD-úrazové poisten   EHS</t>
  </si>
  <si>
    <t>CHD-invalidné poisten  EHS</t>
  </si>
  <si>
    <t>CHD-poist v nezam   EHS</t>
  </si>
  <si>
    <t>CHD-rezervný fond  EHS</t>
  </si>
  <si>
    <t>mzda chránená dielňa EHS</t>
  </si>
  <si>
    <t>010</t>
  </si>
  <si>
    <t>príspevok na rekreááciu</t>
  </si>
  <si>
    <t xml:space="preserve">hracie prvky vlast zdroje </t>
  </si>
  <si>
    <t>elektrina kamery</t>
  </si>
  <si>
    <t xml:space="preserve">Rezervný fond </t>
  </si>
  <si>
    <t xml:space="preserve"> zametacie auto nafta</t>
  </si>
  <si>
    <t>Finančné operácie uver</t>
  </si>
  <si>
    <t xml:space="preserve">dezinfekcia Corona </t>
  </si>
  <si>
    <t>nájom Nafta</t>
  </si>
  <si>
    <t xml:space="preserve">dotácia sčitanie bytov </t>
  </si>
  <si>
    <t>ambulancia masaže plyn</t>
  </si>
  <si>
    <t>Environmentálny fond</t>
  </si>
  <si>
    <t>dotácia TTsK</t>
  </si>
  <si>
    <t>kanalizácia I etapa bošac pripojky</t>
  </si>
  <si>
    <t>MŠ - údržba podlaha</t>
  </si>
  <si>
    <t>mulčovač King plus</t>
  </si>
  <si>
    <t xml:space="preserve">separ program  ELWIS </t>
  </si>
  <si>
    <t xml:space="preserve">kamerový system vlastné </t>
  </si>
  <si>
    <t xml:space="preserve">Dotácia  Eon paropplynová elektr </t>
  </si>
  <si>
    <t xml:space="preserve">cestovné náhrady - covid </t>
  </si>
  <si>
    <t xml:space="preserve">poplatok   GDPR </t>
  </si>
  <si>
    <t>masaže elektrina</t>
  </si>
  <si>
    <t>masaže voda</t>
  </si>
  <si>
    <t xml:space="preserve">Zberný dvor - údržba </t>
  </si>
  <si>
    <t>oprava sochy dot transpetrol</t>
  </si>
  <si>
    <t>IBV Dolinky  projek  dokum</t>
  </si>
  <si>
    <t>KR - požička covid 2023</t>
  </si>
  <si>
    <t>predaj pozemkov IBV</t>
  </si>
  <si>
    <t xml:space="preserve">Splátka uveru </t>
  </si>
  <si>
    <t>1AC1</t>
  </si>
  <si>
    <t xml:space="preserve">Dotácia asistent učiteľa </t>
  </si>
  <si>
    <t>1AC2</t>
  </si>
  <si>
    <t>1AC3</t>
  </si>
  <si>
    <t>3AC1</t>
  </si>
  <si>
    <t>3AC2</t>
  </si>
  <si>
    <t>3AC3</t>
  </si>
  <si>
    <t xml:space="preserve">príjmy z refundácii Covid </t>
  </si>
  <si>
    <t>131K</t>
  </si>
  <si>
    <t>Covid material</t>
  </si>
  <si>
    <t>cestovné náhrady Covid</t>
  </si>
  <si>
    <t>01</t>
  </si>
  <si>
    <t>občerstvenie Covid</t>
  </si>
  <si>
    <t>stravovanie Covid</t>
  </si>
  <si>
    <t>poistenie Covid</t>
  </si>
  <si>
    <t xml:space="preserve">Covid nebezpečný odpad </t>
  </si>
  <si>
    <t>elektrina  IBV zrušená</t>
  </si>
  <si>
    <t xml:space="preserve">register trestov sčítanie </t>
  </si>
  <si>
    <t>sčítanie</t>
  </si>
  <si>
    <t>dohofdy sčitanie 2020</t>
  </si>
  <si>
    <t xml:space="preserve">Rutinná a štandard údržba softveru </t>
  </si>
  <si>
    <t>Likvidácia odpadu Covid</t>
  </si>
  <si>
    <t>Zberný dvor -oporný múr</t>
  </si>
  <si>
    <t>oprava komunik+ dažďová kanali  Kovex</t>
  </si>
  <si>
    <t xml:space="preserve">socialna pomoc Covid </t>
  </si>
  <si>
    <t>Zš údržba</t>
  </si>
  <si>
    <t xml:space="preserve">Zš revízie </t>
  </si>
  <si>
    <t>Zš projekty</t>
  </si>
  <si>
    <t>DotáciaEPH Eon ZSE</t>
  </si>
  <si>
    <t>Dotácia  VUC  protipovodňové opatrenia</t>
  </si>
  <si>
    <t>refundacia  UP 05/2020</t>
  </si>
  <si>
    <t>príjmy z loterii</t>
  </si>
  <si>
    <t>017</t>
  </si>
  <si>
    <t xml:space="preserve">príjem za odovzd odpad </t>
  </si>
  <si>
    <t xml:space="preserve">Dotácia Regob </t>
  </si>
  <si>
    <t>finančný príspevok strava</t>
  </si>
  <si>
    <t>Amfiteáter  rekonštrukcia vlastné</t>
  </si>
  <si>
    <t>MŠ pristavba  fondy</t>
  </si>
  <si>
    <t xml:space="preserve">MŠ pristavba vlastné </t>
  </si>
  <si>
    <t xml:space="preserve">mzda </t>
  </si>
  <si>
    <t xml:space="preserve">dotácia odvody </t>
  </si>
  <si>
    <t xml:space="preserve">Dotácia nafta  osvetlenie cintorína </t>
  </si>
  <si>
    <t>verejná zeleň  dotácia TTSK</t>
  </si>
  <si>
    <t xml:space="preserve">Dotácia eov  osvetlenie cintorín </t>
  </si>
  <si>
    <t xml:space="preserve">dotácia na chodník Hl.ulica </t>
  </si>
  <si>
    <t>zostatok rezervný fond</t>
  </si>
  <si>
    <t>1P01</t>
  </si>
  <si>
    <t xml:space="preserve">Dotácia knihy </t>
  </si>
  <si>
    <t>Dotácia knihy DPH</t>
  </si>
  <si>
    <t>recyklačný fond</t>
  </si>
  <si>
    <t>11UA</t>
  </si>
  <si>
    <t>dotácia ubytov ukrajina</t>
  </si>
  <si>
    <t>veľkokapacitný kontajner</t>
  </si>
  <si>
    <t>Kanalizácia  4 a 5  dotácia EU</t>
  </si>
  <si>
    <t>Kanalizácia  4 a 5  dotáca iŠR</t>
  </si>
  <si>
    <t xml:space="preserve">veľkokapacitný kontajner </t>
  </si>
  <si>
    <t xml:space="preserve">strecha poistka </t>
  </si>
  <si>
    <t xml:space="preserve">osvetlenie cintorína  nafta </t>
  </si>
  <si>
    <t xml:space="preserve">osvetlenie cintorína eon </t>
  </si>
  <si>
    <t>Dotácia ukrajina  ŠR</t>
  </si>
  <si>
    <t xml:space="preserve">dotácia  MŠ </t>
  </si>
  <si>
    <t>dotácia MŠ  ŠR</t>
  </si>
  <si>
    <t>dotácia voľby /referen</t>
  </si>
  <si>
    <t>kanalizácia 6 etapa Tavos</t>
  </si>
  <si>
    <t xml:space="preserve">ZŠ oprava kanalizácie </t>
  </si>
  <si>
    <t>Cesta IBV Dolinky II</t>
  </si>
  <si>
    <t>kanaliza 7 etapa Tavos</t>
  </si>
  <si>
    <t>kanaliz 7 etapa  vlast zdroj</t>
  </si>
  <si>
    <t xml:space="preserve">kanal TAVOS  7 etapa </t>
  </si>
  <si>
    <t>kanal TAVOS 6 etapa</t>
  </si>
  <si>
    <t xml:space="preserve"> Chodnik +cesta pri Dudváhu </t>
  </si>
  <si>
    <t xml:space="preserve">Kultúrny dom rekonštrukcia       </t>
  </si>
  <si>
    <t xml:space="preserve">Originálne kompetencie ZŠ </t>
  </si>
  <si>
    <t xml:space="preserve">daň za rozvoj </t>
  </si>
  <si>
    <t>131M</t>
  </si>
  <si>
    <t>Dotácia ŽP tried zber  KO</t>
  </si>
  <si>
    <t xml:space="preserve">dotácia naše jadro chodnik </t>
  </si>
  <si>
    <t>zostatok r 2022 matrika</t>
  </si>
  <si>
    <t>1 úprava</t>
  </si>
  <si>
    <t xml:space="preserve">material vlajky </t>
  </si>
  <si>
    <t xml:space="preserve">občerstvenie voľby </t>
  </si>
  <si>
    <t xml:space="preserve">cestovné palivo </t>
  </si>
  <si>
    <t>strava voľby</t>
  </si>
  <si>
    <t>doručenky voľby</t>
  </si>
  <si>
    <t>triedený zber ko traktory</t>
  </si>
  <si>
    <t xml:space="preserve">Zberný dvor - garáž </t>
  </si>
  <si>
    <t>vratky rok 2022</t>
  </si>
  <si>
    <t>MŠ  projekty</t>
  </si>
  <si>
    <t xml:space="preserve">CVČ </t>
  </si>
  <si>
    <t>dotácia energie</t>
  </si>
  <si>
    <t>dotácia energie dom služieb</t>
  </si>
  <si>
    <t>dotácia energie TJ</t>
  </si>
  <si>
    <t>dotácia energieVO</t>
  </si>
  <si>
    <t>dotácia plyn  dom služ</t>
  </si>
  <si>
    <t>dotácia  plyn TJ</t>
  </si>
  <si>
    <t>dotácia  plyn zdrav stred</t>
  </si>
  <si>
    <t>dotácia energie zdrav stred</t>
  </si>
  <si>
    <t>dotácia energie ocu</t>
  </si>
  <si>
    <t>dotácia plyn  ocu</t>
  </si>
  <si>
    <t>Dotácia ukrajina  pomoc</t>
  </si>
  <si>
    <t>3AB1</t>
  </si>
  <si>
    <t>Dotácia triedený zber EU</t>
  </si>
  <si>
    <t xml:space="preserve">dotácia MŠ </t>
  </si>
  <si>
    <t>Dotácia ŽP tried zber  EU</t>
  </si>
  <si>
    <t>Dotácia ŽP tried zber  ŠR</t>
  </si>
  <si>
    <t xml:space="preserve">telekomunikačné služby </t>
  </si>
  <si>
    <t>dotácia environme fond</t>
  </si>
  <si>
    <t xml:space="preserve">dotácia inflácia </t>
  </si>
  <si>
    <t>dotácia CKF</t>
  </si>
  <si>
    <t>72f</t>
  </si>
  <si>
    <t xml:space="preserve">poplatky stravne ŠJ </t>
  </si>
  <si>
    <t>1AG1</t>
  </si>
  <si>
    <t>dotácia na chodník PPA EU</t>
  </si>
  <si>
    <t>dotácia na chodník PPA ŠR</t>
  </si>
  <si>
    <t>odmeny voľby</t>
  </si>
  <si>
    <t xml:space="preserve">dotácia EPH  počítače </t>
  </si>
  <si>
    <t>Dotácia tired public PC EU</t>
  </si>
  <si>
    <t>Dotácia tired public PCŠR</t>
  </si>
  <si>
    <t>Dotácia kontajner EU</t>
  </si>
  <si>
    <t>dotacia traktor ŠR</t>
  </si>
  <si>
    <t>dotávcia garáž EU</t>
  </si>
  <si>
    <t>Dotácia kontajner ŠR</t>
  </si>
  <si>
    <t>dotávcia garáž ŠR</t>
  </si>
  <si>
    <t>Dotácia kontajner vlastné</t>
  </si>
  <si>
    <t>dotacia traktor vlastnéŠR</t>
  </si>
  <si>
    <t>Triedený zber  KO</t>
  </si>
  <si>
    <t xml:space="preserve">garaž tried zber vlastné </t>
  </si>
  <si>
    <t>uroky termin  úver</t>
  </si>
  <si>
    <t xml:space="preserve">splatka istiny z bankových únerov </t>
  </si>
  <si>
    <t xml:space="preserve">Dotácia PPA EU </t>
  </si>
  <si>
    <t>ZŠ  projekty</t>
  </si>
  <si>
    <t>Výpočtova tech MŠ</t>
  </si>
  <si>
    <t xml:space="preserve">Dotácia  TTSK amfiteater  </t>
  </si>
  <si>
    <t xml:space="preserve">všeobecné služby </t>
  </si>
  <si>
    <t xml:space="preserve">Dotácia ukrajina </t>
  </si>
  <si>
    <t xml:space="preserve">publicita projektu </t>
  </si>
  <si>
    <t xml:space="preserve">poplatky ŠJ </t>
  </si>
  <si>
    <t>strava ŠJ</t>
  </si>
  <si>
    <t>dotácia VUC</t>
  </si>
  <si>
    <t>Dotácia -</t>
  </si>
  <si>
    <t>ROK 2024</t>
  </si>
  <si>
    <t>MK - chodnik hl ulica 2A</t>
  </si>
  <si>
    <t>MK - chodnik hl ulica 2B</t>
  </si>
  <si>
    <t>kanalizácia 7 etapa  vlast zdroj</t>
  </si>
  <si>
    <t xml:space="preserve">verejná zeleň  škola </t>
  </si>
  <si>
    <t xml:space="preserve">územný plán </t>
  </si>
  <si>
    <t xml:space="preserve">dotácia  zdravotné stredisko MŠ </t>
  </si>
  <si>
    <t>Rozpočet príjmov 2024  - 1 úprava</t>
  </si>
  <si>
    <t>3AB2</t>
  </si>
  <si>
    <t>Dotácia triedený zber ŠR</t>
  </si>
  <si>
    <t xml:space="preserve">prijmy z náhrads poist plnenia </t>
  </si>
  <si>
    <t xml:space="preserve">Rozpočet výdavkov 2024  1 úprava </t>
  </si>
  <si>
    <t xml:space="preserve">1 úprava </t>
  </si>
  <si>
    <t>elektr út tabula</t>
  </si>
  <si>
    <t xml:space="preserve">DPH pozemky </t>
  </si>
  <si>
    <t>z bankových únerov krátkodobý</t>
  </si>
  <si>
    <t>Kurty kontajner</t>
  </si>
  <si>
    <t>dotácia EPH škola</t>
  </si>
  <si>
    <t xml:space="preserve">dotácia  EPH  stromy </t>
  </si>
  <si>
    <t xml:space="preserve"> dotácia EPHstromy </t>
  </si>
  <si>
    <t xml:space="preserve">Detské ihrisko  </t>
  </si>
  <si>
    <t xml:space="preserve">DotáciaEPH ihrisko </t>
  </si>
  <si>
    <t xml:space="preserve">parkovisko poplatok </t>
  </si>
  <si>
    <t>voľby</t>
  </si>
  <si>
    <t xml:space="preserve"> cintorínoprava múr </t>
  </si>
  <si>
    <t xml:space="preserve">1úprava </t>
  </si>
  <si>
    <t xml:space="preserve">Rozpočet na r. 2024 1 úprava </t>
  </si>
  <si>
    <t>Schválené Uznesením obecného zastupiteľstva č 16/2024 zo dňa 24.4.2024</t>
  </si>
  <si>
    <t>Schválené Uznesením obecného zastupiteľstva č. 16/2024 zo dňa 24.4.2024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</si>
</sst>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"/>
  </numFmts>
  <fonts count="21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1"/>
      <color rgb="FFC00000"/>
      <name val="Calibri"/>
      <family val="2"/>
    </font>
    <font>
      <sz val="10"/>
      <color rgb="FFC00000"/>
      <name val="Arial CE"/>
      <family val="2"/>
      <charset val="238"/>
    </font>
    <font>
      <sz val="10"/>
      <name val="Arial CE"/>
      <family val="2"/>
      <charset val="238"/>
    </font>
    <font>
      <sz val="11"/>
      <color rgb="FF00B050"/>
      <name val="Calibri"/>
      <family val="2"/>
    </font>
    <font>
      <b/>
      <sz val="11"/>
      <color rgb="FFFF0000"/>
      <name val="Calibri"/>
      <family val="2"/>
      <charset val="238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</cellStyleXfs>
  <cellXfs count="18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8" borderId="6" xfId="0" applyFill="1" applyBorder="1"/>
    <xf numFmtId="0" fontId="4" fillId="0" borderId="7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0" borderId="0" xfId="2" applyFont="1"/>
    <xf numFmtId="14" fontId="0" fillId="0" borderId="0" xfId="0" applyNumberFormat="1"/>
    <xf numFmtId="0" fontId="1" fillId="0" borderId="0" xfId="2"/>
    <xf numFmtId="0" fontId="7" fillId="0" borderId="0" xfId="2" applyFont="1"/>
    <xf numFmtId="0" fontId="8" fillId="0" borderId="18" xfId="2" applyFont="1" applyBorder="1"/>
    <xf numFmtId="0" fontId="8" fillId="0" borderId="16" xfId="2" applyFont="1" applyBorder="1"/>
    <xf numFmtId="0" fontId="8" fillId="6" borderId="16" xfId="2" applyFont="1" applyFill="1" applyBorder="1"/>
    <xf numFmtId="0" fontId="9" fillId="9" borderId="16" xfId="2" applyFont="1" applyFill="1" applyBorder="1"/>
    <xf numFmtId="0" fontId="10" fillId="4" borderId="20" xfId="2" applyFont="1" applyFill="1" applyBorder="1"/>
    <xf numFmtId="3" fontId="0" fillId="0" borderId="0" xfId="0" applyNumberFormat="1"/>
    <xf numFmtId="0" fontId="11" fillId="7" borderId="16" xfId="1" applyFont="1" applyFill="1" applyBorder="1" applyAlignment="1">
      <alignment horizontal="justify" vertical="top" wrapText="1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5" xfId="2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1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4" fontId="8" fillId="6" borderId="19" xfId="2" applyNumberFormat="1" applyFont="1" applyFill="1" applyBorder="1"/>
    <xf numFmtId="4" fontId="10" fillId="4" borderId="23" xfId="2" applyNumberFormat="1" applyFont="1" applyFill="1" applyBorder="1"/>
    <xf numFmtId="4" fontId="8" fillId="0" borderId="19" xfId="2" applyNumberFormat="1" applyFont="1" applyBorder="1"/>
    <xf numFmtId="4" fontId="8" fillId="0" borderId="24" xfId="2" applyNumberFormat="1" applyFon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3" fontId="0" fillId="0" borderId="1" xfId="0" applyNumberFormat="1" applyBorder="1"/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25" xfId="0" applyBorder="1" applyAlignment="1">
      <alignment horizontal="center"/>
    </xf>
    <xf numFmtId="0" fontId="16" fillId="0" borderId="14" xfId="2" applyFont="1" applyBorder="1"/>
    <xf numFmtId="0" fontId="0" fillId="13" borderId="1" xfId="0" applyFill="1" applyBorder="1"/>
    <xf numFmtId="0" fontId="0" fillId="13" borderId="16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3" fontId="0" fillId="13" borderId="1" xfId="0" applyNumberFormat="1" applyFill="1" applyBorder="1"/>
    <xf numFmtId="0" fontId="12" fillId="0" borderId="1" xfId="0" applyFont="1" applyBorder="1"/>
    <xf numFmtId="49" fontId="12" fillId="0" borderId="1" xfId="0" applyNumberFormat="1" applyFont="1" applyBorder="1" applyAlignment="1">
      <alignment horizontal="right"/>
    </xf>
    <xf numFmtId="14" fontId="2" fillId="0" borderId="0" xfId="0" applyNumberFormat="1" applyFont="1" applyAlignment="1">
      <alignment horizontal="center"/>
    </xf>
    <xf numFmtId="0" fontId="1" fillId="0" borderId="15" xfId="2" applyBorder="1"/>
    <xf numFmtId="0" fontId="11" fillId="0" borderId="26" xfId="1" applyFont="1" applyBorder="1" applyAlignment="1">
      <alignment horizontal="justify" vertical="top" wrapText="1"/>
    </xf>
    <xf numFmtId="0" fontId="11" fillId="0" borderId="27" xfId="1" applyFont="1" applyBorder="1" applyAlignment="1">
      <alignment horizontal="justify" vertical="top" wrapText="1"/>
    </xf>
    <xf numFmtId="0" fontId="11" fillId="6" borderId="27" xfId="1" applyFont="1" applyFill="1" applyBorder="1" applyAlignment="1">
      <alignment horizontal="justify" vertical="top" wrapText="1"/>
    </xf>
    <xf numFmtId="0" fontId="14" fillId="0" borderId="28" xfId="1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/>
    </xf>
    <xf numFmtId="0" fontId="10" fillId="4" borderId="20" xfId="1" applyFont="1" applyFill="1" applyBorder="1" applyAlignment="1">
      <alignment horizontal="justify" vertical="center" wrapText="1"/>
    </xf>
    <xf numFmtId="2" fontId="0" fillId="0" borderId="0" xfId="0" applyNumberFormat="1"/>
    <xf numFmtId="2" fontId="18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0" fillId="10" borderId="1" xfId="0" applyFill="1" applyBorder="1" applyAlignment="1">
      <alignment horizontal="left"/>
    </xf>
    <xf numFmtId="0" fontId="0" fillId="13" borderId="0" xfId="0" applyFill="1"/>
    <xf numFmtId="0" fontId="0" fillId="10" borderId="0" xfId="0" applyFill="1"/>
    <xf numFmtId="49" fontId="0" fillId="10" borderId="1" xfId="0" applyNumberFormat="1" applyFill="1" applyBorder="1" applyAlignment="1">
      <alignment horizontal="right"/>
    </xf>
    <xf numFmtId="0" fontId="0" fillId="14" borderId="1" xfId="0" applyFill="1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49" fontId="0" fillId="14" borderId="1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/>
    </xf>
    <xf numFmtId="49" fontId="0" fillId="14" borderId="1" xfId="0" applyNumberFormat="1" applyFill="1" applyBorder="1"/>
    <xf numFmtId="49" fontId="0" fillId="13" borderId="1" xfId="0" applyNumberFormat="1" applyFill="1" applyBorder="1" applyAlignment="1">
      <alignment horizontal="right"/>
    </xf>
    <xf numFmtId="0" fontId="0" fillId="11" borderId="0" xfId="0" applyFill="1"/>
    <xf numFmtId="0" fontId="0" fillId="11" borderId="1" xfId="0" applyFill="1" applyBorder="1"/>
    <xf numFmtId="49" fontId="0" fillId="11" borderId="1" xfId="0" applyNumberFormat="1" applyFill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12" fillId="10" borderId="1" xfId="0" applyNumberFormat="1" applyFont="1" applyFill="1" applyBorder="1"/>
    <xf numFmtId="3" fontId="0" fillId="10" borderId="1" xfId="0" applyNumberFormat="1" applyFill="1" applyBorder="1"/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2" borderId="0" xfId="0" applyFill="1"/>
    <xf numFmtId="49" fontId="0" fillId="12" borderId="1" xfId="0" applyNumberFormat="1" applyFill="1" applyBorder="1" applyAlignment="1">
      <alignment horizontal="right"/>
    </xf>
    <xf numFmtId="0" fontId="0" fillId="15" borderId="1" xfId="0" applyFill="1" applyBorder="1" applyAlignment="1">
      <alignment horizontal="center"/>
    </xf>
    <xf numFmtId="0" fontId="0" fillId="15" borderId="0" xfId="0" applyFill="1"/>
    <xf numFmtId="0" fontId="0" fillId="15" borderId="1" xfId="0" applyFill="1" applyBorder="1"/>
    <xf numFmtId="49" fontId="0" fillId="15" borderId="1" xfId="0" applyNumberFormat="1" applyFill="1" applyBorder="1" applyAlignment="1">
      <alignment horizontal="right"/>
    </xf>
    <xf numFmtId="0" fontId="0" fillId="12" borderId="2" xfId="0" applyFill="1" applyBorder="1"/>
    <xf numFmtId="0" fontId="0" fillId="15" borderId="2" xfId="0" applyFill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2" fontId="0" fillId="6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10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15" borderId="1" xfId="0" applyNumberFormat="1" applyFill="1" applyBorder="1" applyAlignment="1">
      <alignment horizontal="right"/>
    </xf>
    <xf numFmtId="2" fontId="0" fillId="13" borderId="1" xfId="0" applyNumberFormat="1" applyFill="1" applyBorder="1" applyAlignment="1">
      <alignment horizontal="right"/>
    </xf>
    <xf numFmtId="2" fontId="0" fillId="12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0" fillId="14" borderId="1" xfId="0" applyNumberFormat="1" applyFill="1" applyBorder="1"/>
    <xf numFmtId="2" fontId="2" fillId="2" borderId="1" xfId="0" applyNumberFormat="1" applyFont="1" applyFill="1" applyBorder="1" applyAlignment="1">
      <alignment horizontal="right"/>
    </xf>
    <xf numFmtId="2" fontId="2" fillId="13" borderId="1" xfId="0" applyNumberFormat="1" applyFont="1" applyFill="1" applyBorder="1" applyAlignment="1">
      <alignment horizontal="right"/>
    </xf>
    <xf numFmtId="2" fontId="2" fillId="12" borderId="2" xfId="0" applyNumberFormat="1" applyFont="1" applyFill="1" applyBorder="1" applyAlignment="1">
      <alignment horizontal="right"/>
    </xf>
    <xf numFmtId="2" fontId="2" fillId="11" borderId="2" xfId="0" applyNumberFormat="1" applyFont="1" applyFill="1" applyBorder="1" applyAlignment="1">
      <alignment horizontal="right"/>
    </xf>
    <xf numFmtId="2" fontId="2" fillId="15" borderId="2" xfId="0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43" fontId="2" fillId="0" borderId="14" xfId="3" applyFont="1" applyBorder="1" applyAlignment="1">
      <alignment horizontal="right"/>
    </xf>
    <xf numFmtId="164" fontId="0" fillId="5" borderId="1" xfId="0" applyNumberFormat="1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7" borderId="1" xfId="0" applyNumberFormat="1" applyFill="1" applyBorder="1"/>
    <xf numFmtId="3" fontId="8" fillId="0" borderId="1" xfId="1" applyNumberFormat="1" applyFont="1" applyBorder="1"/>
    <xf numFmtId="3" fontId="8" fillId="0" borderId="24" xfId="2" applyNumberFormat="1" applyFont="1" applyBorder="1"/>
    <xf numFmtId="3" fontId="17" fillId="0" borderId="1" xfId="1" applyNumberFormat="1" applyFont="1" applyBorder="1"/>
    <xf numFmtId="3" fontId="9" fillId="11" borderId="1" xfId="1" applyNumberFormat="1" applyFont="1" applyFill="1" applyBorder="1" applyAlignment="1">
      <alignment vertical="top"/>
    </xf>
    <xf numFmtId="3" fontId="8" fillId="7" borderId="1" xfId="1" applyNumberFormat="1" applyFont="1" applyFill="1" applyBorder="1" applyAlignment="1">
      <alignment vertical="top"/>
    </xf>
    <xf numFmtId="3" fontId="10" fillId="4" borderId="22" xfId="1" applyNumberFormat="1" applyFont="1" applyFill="1" applyBorder="1" applyAlignment="1">
      <alignment vertical="center"/>
    </xf>
    <xf numFmtId="164" fontId="0" fillId="0" borderId="0" xfId="0" applyNumberFormat="1"/>
    <xf numFmtId="2" fontId="2" fillId="0" borderId="14" xfId="3" applyNumberFormat="1" applyFont="1" applyBorder="1" applyAlignment="1">
      <alignment horizontal="right"/>
    </xf>
    <xf numFmtId="4" fontId="9" fillId="9" borderId="19" xfId="2" applyNumberFormat="1" applyFont="1" applyFill="1" applyBorder="1"/>
    <xf numFmtId="2" fontId="0" fillId="16" borderId="1" xfId="0" applyNumberFormat="1" applyFill="1" applyBorder="1"/>
    <xf numFmtId="0" fontId="12" fillId="10" borderId="1" xfId="0" applyFont="1" applyFill="1" applyBorder="1"/>
    <xf numFmtId="49" fontId="12" fillId="10" borderId="1" xfId="0" applyNumberFormat="1" applyFont="1" applyFill="1" applyBorder="1" applyAlignment="1">
      <alignment horizontal="right"/>
    </xf>
    <xf numFmtId="2" fontId="0" fillId="10" borderId="1" xfId="0" applyNumberFormat="1" applyFill="1" applyBorder="1" applyAlignment="1">
      <alignment horizontal="right"/>
    </xf>
    <xf numFmtId="2" fontId="0" fillId="12" borderId="1" xfId="0" applyNumberFormat="1" applyFill="1" applyBorder="1"/>
  </cellXfs>
  <cellStyles count="4">
    <cellStyle name="Čiarka" xfId="3" builtinId="3"/>
    <cellStyle name="Normálna" xfId="0" builtinId="0"/>
    <cellStyle name="normálne_Hárok2" xfId="1" xr:uid="{00000000-0005-0000-0000-000002000000}"/>
    <cellStyle name="normálne_Hárok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93"/>
  <sheetViews>
    <sheetView topLeftCell="A378" zoomScale="110" zoomScaleNormal="110" workbookViewId="0">
      <selection activeCell="J389" sqref="J389"/>
    </sheetView>
  </sheetViews>
  <sheetFormatPr defaultRowHeight="15" x14ac:dyDescent="0.25"/>
  <cols>
    <col min="1" max="1" width="5.42578125" style="14" customWidth="1"/>
    <col min="2" max="2" width="4.28515625" style="14" customWidth="1"/>
    <col min="3" max="3" width="1.5703125" customWidth="1"/>
    <col min="4" max="4" width="3.7109375" customWidth="1"/>
    <col min="5" max="5" width="5.28515625" style="8" customWidth="1"/>
    <col min="6" max="6" width="1.7109375" customWidth="1"/>
    <col min="7" max="7" width="24.28515625" customWidth="1"/>
    <col min="8" max="10" width="15" style="106" customWidth="1"/>
  </cols>
  <sheetData>
    <row r="2" spans="1:10" x14ac:dyDescent="0.25">
      <c r="G2" s="53" t="s">
        <v>584</v>
      </c>
    </row>
    <row r="3" spans="1:10" ht="15.75" thickBot="1" x14ac:dyDescent="0.3"/>
    <row r="4" spans="1:10" x14ac:dyDescent="0.25">
      <c r="A4" s="34" t="s">
        <v>0</v>
      </c>
      <c r="B4" s="34" t="s">
        <v>1</v>
      </c>
      <c r="C4" s="36"/>
      <c r="D4" s="34" t="s">
        <v>323</v>
      </c>
      <c r="E4" s="37" t="s">
        <v>323</v>
      </c>
      <c r="G4" s="34" t="s">
        <v>2</v>
      </c>
      <c r="H4" s="144" t="s">
        <v>573</v>
      </c>
      <c r="I4" s="144" t="s">
        <v>585</v>
      </c>
      <c r="J4" s="144" t="s">
        <v>585</v>
      </c>
    </row>
    <row r="5" spans="1:10" ht="15.75" thickBot="1" x14ac:dyDescent="0.3">
      <c r="A5" s="35"/>
      <c r="B5" s="35"/>
      <c r="C5" s="38"/>
      <c r="D5" s="35">
        <v>1</v>
      </c>
      <c r="E5" s="39" t="s">
        <v>324</v>
      </c>
      <c r="G5" s="35"/>
      <c r="H5" s="145"/>
      <c r="I5" s="145"/>
      <c r="J5" s="145"/>
    </row>
    <row r="6" spans="1:10" x14ac:dyDescent="0.25">
      <c r="C6" s="14"/>
      <c r="D6" s="14"/>
      <c r="E6" s="20"/>
      <c r="G6" s="14"/>
      <c r="H6" s="146"/>
      <c r="I6" s="146"/>
      <c r="J6" s="146"/>
    </row>
    <row r="7" spans="1:10" x14ac:dyDescent="0.25">
      <c r="A7" s="16">
        <v>1</v>
      </c>
      <c r="B7" s="16">
        <v>1</v>
      </c>
      <c r="C7" s="16"/>
      <c r="D7" s="16">
        <v>621</v>
      </c>
      <c r="E7" s="21"/>
      <c r="F7" s="1"/>
      <c r="G7" s="40" t="s">
        <v>326</v>
      </c>
      <c r="H7" s="147">
        <v>120</v>
      </c>
      <c r="I7" s="147">
        <v>0</v>
      </c>
      <c r="J7" s="147">
        <f>I7+H7</f>
        <v>120</v>
      </c>
    </row>
    <row r="8" spans="1:10" x14ac:dyDescent="0.25">
      <c r="A8" s="16">
        <v>1</v>
      </c>
      <c r="B8" s="16">
        <v>1</v>
      </c>
      <c r="C8" s="16"/>
      <c r="D8" s="16">
        <v>611</v>
      </c>
      <c r="E8" s="21"/>
      <c r="F8" s="1"/>
      <c r="G8" s="40" t="s">
        <v>472</v>
      </c>
      <c r="H8" s="147">
        <v>0</v>
      </c>
      <c r="I8" s="147">
        <v>0</v>
      </c>
      <c r="J8" s="147">
        <f t="shared" ref="J8:J19" si="0">I8+H8</f>
        <v>0</v>
      </c>
    </row>
    <row r="9" spans="1:10" x14ac:dyDescent="0.25">
      <c r="A9" s="16">
        <v>1</v>
      </c>
      <c r="B9" s="16">
        <v>1</v>
      </c>
      <c r="C9" s="16"/>
      <c r="D9" s="16">
        <v>623</v>
      </c>
      <c r="E9" s="21"/>
      <c r="F9" s="1"/>
      <c r="G9" s="40" t="s">
        <v>391</v>
      </c>
      <c r="H9" s="147">
        <v>85</v>
      </c>
      <c r="I9" s="147">
        <v>0</v>
      </c>
      <c r="J9" s="147">
        <f t="shared" si="0"/>
        <v>85</v>
      </c>
    </row>
    <row r="10" spans="1:10" x14ac:dyDescent="0.25">
      <c r="A10" s="16">
        <v>1</v>
      </c>
      <c r="B10" s="16">
        <v>1</v>
      </c>
      <c r="C10" s="16"/>
      <c r="D10" s="16">
        <v>625</v>
      </c>
      <c r="E10" s="21" t="s">
        <v>201</v>
      </c>
      <c r="F10" s="1"/>
      <c r="G10" s="40" t="s">
        <v>392</v>
      </c>
      <c r="H10" s="147">
        <v>17</v>
      </c>
      <c r="I10" s="147">
        <v>0</v>
      </c>
      <c r="J10" s="147">
        <f t="shared" si="0"/>
        <v>17</v>
      </c>
    </row>
    <row r="11" spans="1:10" x14ac:dyDescent="0.25">
      <c r="A11" s="16">
        <v>1</v>
      </c>
      <c r="B11" s="16">
        <v>1</v>
      </c>
      <c r="C11" s="16"/>
      <c r="D11" s="16">
        <v>625</v>
      </c>
      <c r="E11" s="21" t="s">
        <v>201</v>
      </c>
      <c r="F11" s="1"/>
      <c r="G11" s="40" t="s">
        <v>327</v>
      </c>
      <c r="H11" s="147">
        <v>305</v>
      </c>
      <c r="I11" s="147">
        <v>0</v>
      </c>
      <c r="J11" s="147">
        <f t="shared" si="0"/>
        <v>305</v>
      </c>
    </row>
    <row r="12" spans="1:10" x14ac:dyDescent="0.25">
      <c r="A12" s="16">
        <v>1</v>
      </c>
      <c r="B12" s="16">
        <v>1</v>
      </c>
      <c r="C12" s="16"/>
      <c r="D12" s="16">
        <v>625</v>
      </c>
      <c r="E12" s="21" t="s">
        <v>201</v>
      </c>
      <c r="F12" s="1"/>
      <c r="G12" s="40" t="s">
        <v>327</v>
      </c>
      <c r="H12" s="147">
        <v>47</v>
      </c>
      <c r="I12" s="147">
        <v>0</v>
      </c>
      <c r="J12" s="147">
        <f t="shared" si="0"/>
        <v>47</v>
      </c>
    </row>
    <row r="13" spans="1:10" x14ac:dyDescent="0.25">
      <c r="A13" s="16">
        <v>1</v>
      </c>
      <c r="B13" s="16">
        <v>1</v>
      </c>
      <c r="C13" s="16"/>
      <c r="D13" s="16">
        <v>625</v>
      </c>
      <c r="E13" s="21" t="s">
        <v>202</v>
      </c>
      <c r="F13" s="1"/>
      <c r="G13" s="40" t="s">
        <v>328</v>
      </c>
      <c r="H13" s="147">
        <v>70</v>
      </c>
      <c r="I13" s="147">
        <v>0</v>
      </c>
      <c r="J13" s="147">
        <f t="shared" si="0"/>
        <v>70</v>
      </c>
    </row>
    <row r="14" spans="1:10" x14ac:dyDescent="0.25">
      <c r="A14" s="16">
        <v>1</v>
      </c>
      <c r="B14" s="16">
        <v>1</v>
      </c>
      <c r="C14" s="16"/>
      <c r="D14" s="16">
        <v>625</v>
      </c>
      <c r="E14" s="21" t="s">
        <v>202</v>
      </c>
      <c r="F14" s="1"/>
      <c r="G14" s="40" t="s">
        <v>328</v>
      </c>
      <c r="H14" s="147">
        <v>9</v>
      </c>
      <c r="I14" s="147">
        <v>0</v>
      </c>
      <c r="J14" s="147">
        <f t="shared" si="0"/>
        <v>9</v>
      </c>
    </row>
    <row r="15" spans="1:10" x14ac:dyDescent="0.25">
      <c r="A15" s="16">
        <v>1</v>
      </c>
      <c r="B15" s="16">
        <v>1</v>
      </c>
      <c r="C15" s="16"/>
      <c r="D15" s="16">
        <v>625</v>
      </c>
      <c r="E15" s="21" t="s">
        <v>203</v>
      </c>
      <c r="F15" s="1"/>
      <c r="G15" s="40" t="s">
        <v>357</v>
      </c>
      <c r="H15" s="147">
        <v>36</v>
      </c>
      <c r="I15" s="147">
        <v>0</v>
      </c>
      <c r="J15" s="147">
        <f t="shared" si="0"/>
        <v>36</v>
      </c>
    </row>
    <row r="16" spans="1:10" x14ac:dyDescent="0.25">
      <c r="A16" s="16">
        <v>1</v>
      </c>
      <c r="B16" s="16">
        <v>1</v>
      </c>
      <c r="C16" s="16"/>
      <c r="D16" s="16">
        <v>625</v>
      </c>
      <c r="E16" s="21" t="s">
        <v>203</v>
      </c>
      <c r="F16" s="1"/>
      <c r="G16" s="40" t="s">
        <v>357</v>
      </c>
      <c r="H16" s="147">
        <v>15</v>
      </c>
      <c r="I16" s="147">
        <v>0</v>
      </c>
      <c r="J16" s="147">
        <f t="shared" si="0"/>
        <v>15</v>
      </c>
    </row>
    <row r="17" spans="1:10" x14ac:dyDescent="0.25">
      <c r="A17" s="16">
        <v>1</v>
      </c>
      <c r="B17" s="16">
        <v>1</v>
      </c>
      <c r="C17" s="16"/>
      <c r="D17" s="16">
        <v>625</v>
      </c>
      <c r="E17" s="21" t="s">
        <v>204</v>
      </c>
      <c r="F17" s="1"/>
      <c r="G17" s="40" t="s">
        <v>393</v>
      </c>
      <c r="H17" s="147">
        <v>12</v>
      </c>
      <c r="I17" s="147">
        <v>0</v>
      </c>
      <c r="J17" s="147">
        <f t="shared" si="0"/>
        <v>12</v>
      </c>
    </row>
    <row r="18" spans="1:10" x14ac:dyDescent="0.25">
      <c r="A18" s="16">
        <v>1</v>
      </c>
      <c r="B18" s="16">
        <v>1</v>
      </c>
      <c r="C18" s="16"/>
      <c r="D18" s="16">
        <v>625</v>
      </c>
      <c r="E18" s="21" t="s">
        <v>205</v>
      </c>
      <c r="F18" s="1"/>
      <c r="G18" s="40" t="s">
        <v>13</v>
      </c>
      <c r="H18" s="147">
        <v>57</v>
      </c>
      <c r="I18" s="147">
        <v>0</v>
      </c>
      <c r="J18" s="147">
        <f t="shared" si="0"/>
        <v>57</v>
      </c>
    </row>
    <row r="19" spans="1:10" x14ac:dyDescent="0.25">
      <c r="A19" s="16">
        <v>1</v>
      </c>
      <c r="B19" s="16">
        <v>1</v>
      </c>
      <c r="C19" s="16"/>
      <c r="D19" s="16">
        <v>625</v>
      </c>
      <c r="E19" s="21" t="s">
        <v>205</v>
      </c>
      <c r="F19" s="1"/>
      <c r="G19" s="40" t="s">
        <v>13</v>
      </c>
      <c r="H19" s="147">
        <v>12</v>
      </c>
      <c r="I19" s="147">
        <v>0</v>
      </c>
      <c r="J19" s="147">
        <f t="shared" si="0"/>
        <v>12</v>
      </c>
    </row>
    <row r="20" spans="1:10" x14ac:dyDescent="0.25">
      <c r="A20" s="41">
        <v>1</v>
      </c>
      <c r="B20" s="41">
        <v>1</v>
      </c>
      <c r="C20" s="41"/>
      <c r="D20" s="41">
        <v>625</v>
      </c>
      <c r="E20" s="42"/>
      <c r="F20" s="43"/>
      <c r="G20" s="44" t="s">
        <v>329</v>
      </c>
      <c r="H20" s="148">
        <f t="shared" ref="H20" si="1">SUM(H7:H19)</f>
        <v>785</v>
      </c>
      <c r="I20" s="148">
        <f t="shared" ref="I20:J20" si="2">SUM(I7:I19)</f>
        <v>0</v>
      </c>
      <c r="J20" s="148">
        <f t="shared" si="2"/>
        <v>785</v>
      </c>
    </row>
    <row r="21" spans="1:10" x14ac:dyDescent="0.25">
      <c r="A21" s="16">
        <v>1</v>
      </c>
      <c r="B21" s="16">
        <v>1</v>
      </c>
      <c r="C21" s="16"/>
      <c r="D21" s="16">
        <v>632</v>
      </c>
      <c r="E21" s="21" t="s">
        <v>204</v>
      </c>
      <c r="F21" s="1"/>
      <c r="G21" s="40" t="s">
        <v>538</v>
      </c>
      <c r="H21" s="147">
        <v>30</v>
      </c>
      <c r="I21" s="147">
        <v>0</v>
      </c>
      <c r="J21" s="147">
        <f t="shared" ref="J21:J29" si="3">I21+H21</f>
        <v>30</v>
      </c>
    </row>
    <row r="22" spans="1:10" x14ac:dyDescent="0.25">
      <c r="A22" s="16">
        <v>1</v>
      </c>
      <c r="B22" s="16">
        <v>1</v>
      </c>
      <c r="C22" s="16"/>
      <c r="D22" s="16">
        <v>633</v>
      </c>
      <c r="E22" s="21" t="s">
        <v>210</v>
      </c>
      <c r="F22" s="1"/>
      <c r="G22" s="40" t="s">
        <v>512</v>
      </c>
      <c r="H22" s="147">
        <v>15</v>
      </c>
      <c r="I22" s="147">
        <v>25</v>
      </c>
      <c r="J22" s="147">
        <f t="shared" si="3"/>
        <v>40</v>
      </c>
    </row>
    <row r="23" spans="1:10" x14ac:dyDescent="0.25">
      <c r="A23" s="16">
        <v>1</v>
      </c>
      <c r="B23" s="16">
        <v>1</v>
      </c>
      <c r="C23" s="16"/>
      <c r="D23" s="16">
        <v>633</v>
      </c>
      <c r="E23" s="21" t="s">
        <v>208</v>
      </c>
      <c r="F23" s="1"/>
      <c r="G23" s="40" t="s">
        <v>513</v>
      </c>
      <c r="H23" s="147">
        <v>18</v>
      </c>
      <c r="I23" s="147">
        <v>40</v>
      </c>
      <c r="J23" s="147">
        <f t="shared" si="3"/>
        <v>58</v>
      </c>
    </row>
    <row r="24" spans="1:10" x14ac:dyDescent="0.25">
      <c r="A24" s="16">
        <v>1</v>
      </c>
      <c r="B24" s="16">
        <v>1</v>
      </c>
      <c r="C24" s="16"/>
      <c r="D24" s="16">
        <v>634</v>
      </c>
      <c r="E24" s="21" t="s">
        <v>200</v>
      </c>
      <c r="F24" s="1"/>
      <c r="G24" s="40" t="s">
        <v>514</v>
      </c>
      <c r="H24" s="147">
        <v>20</v>
      </c>
      <c r="I24" s="147">
        <v>40</v>
      </c>
      <c r="J24" s="147">
        <f t="shared" si="3"/>
        <v>60</v>
      </c>
    </row>
    <row r="25" spans="1:10" x14ac:dyDescent="0.25">
      <c r="A25" s="16">
        <v>1</v>
      </c>
      <c r="B25" s="16">
        <v>1</v>
      </c>
      <c r="C25" s="16"/>
      <c r="D25" s="16">
        <v>637</v>
      </c>
      <c r="E25" s="21" t="s">
        <v>203</v>
      </c>
      <c r="F25" s="1"/>
      <c r="G25" s="40" t="s">
        <v>566</v>
      </c>
      <c r="H25" s="147">
        <v>20</v>
      </c>
      <c r="I25" s="147">
        <v>0</v>
      </c>
      <c r="J25" s="147">
        <f t="shared" si="3"/>
        <v>20</v>
      </c>
    </row>
    <row r="26" spans="1:10" x14ac:dyDescent="0.25">
      <c r="A26" s="16">
        <v>1</v>
      </c>
      <c r="B26" s="16">
        <v>1</v>
      </c>
      <c r="C26" s="16"/>
      <c r="D26" s="16">
        <v>637</v>
      </c>
      <c r="E26" s="21" t="s">
        <v>212</v>
      </c>
      <c r="F26" s="1"/>
      <c r="G26" s="40" t="s">
        <v>467</v>
      </c>
      <c r="H26" s="147">
        <v>540</v>
      </c>
      <c r="I26" s="147">
        <v>0</v>
      </c>
      <c r="J26" s="147">
        <f t="shared" si="3"/>
        <v>540</v>
      </c>
    </row>
    <row r="27" spans="1:10" x14ac:dyDescent="0.25">
      <c r="A27" s="86">
        <v>1</v>
      </c>
      <c r="B27" s="86">
        <v>1</v>
      </c>
      <c r="C27" s="86"/>
      <c r="D27" s="86">
        <v>637</v>
      </c>
      <c r="E27" s="87" t="s">
        <v>213</v>
      </c>
      <c r="F27" s="88"/>
      <c r="G27" s="113" t="s">
        <v>515</v>
      </c>
      <c r="H27" s="147">
        <v>116</v>
      </c>
      <c r="I27" s="147">
        <v>184</v>
      </c>
      <c r="J27" s="147">
        <f t="shared" si="3"/>
        <v>300</v>
      </c>
    </row>
    <row r="28" spans="1:10" x14ac:dyDescent="0.25">
      <c r="A28" s="86">
        <v>1</v>
      </c>
      <c r="B28" s="86">
        <v>1</v>
      </c>
      <c r="C28" s="86"/>
      <c r="D28" s="86">
        <v>637</v>
      </c>
      <c r="E28" s="87" t="s">
        <v>216</v>
      </c>
      <c r="F28" s="88"/>
      <c r="G28" s="113" t="s">
        <v>516</v>
      </c>
      <c r="H28" s="147">
        <v>0</v>
      </c>
      <c r="I28" s="147">
        <v>0</v>
      </c>
      <c r="J28" s="147">
        <f t="shared" si="3"/>
        <v>0</v>
      </c>
    </row>
    <row r="29" spans="1:10" x14ac:dyDescent="0.25">
      <c r="A29" s="86">
        <v>1</v>
      </c>
      <c r="B29" s="86">
        <v>1</v>
      </c>
      <c r="C29" s="86"/>
      <c r="D29" s="86">
        <v>637</v>
      </c>
      <c r="E29" s="87" t="s">
        <v>215</v>
      </c>
      <c r="F29" s="88"/>
      <c r="G29" s="113" t="s">
        <v>547</v>
      </c>
      <c r="H29" s="147">
        <v>470</v>
      </c>
      <c r="I29" s="147">
        <v>730</v>
      </c>
      <c r="J29" s="147">
        <f t="shared" si="3"/>
        <v>1200</v>
      </c>
    </row>
    <row r="30" spans="1:10" x14ac:dyDescent="0.25">
      <c r="A30" s="41">
        <v>1</v>
      </c>
      <c r="B30" s="41">
        <v>1</v>
      </c>
      <c r="C30" s="41"/>
      <c r="D30" s="41">
        <v>637</v>
      </c>
      <c r="E30" s="42"/>
      <c r="F30" s="43"/>
      <c r="G30" s="44" t="s">
        <v>596</v>
      </c>
      <c r="H30" s="148">
        <f>SUM(H21:H29)</f>
        <v>1229</v>
      </c>
      <c r="I30" s="148">
        <f>SUM(I21:I29)</f>
        <v>1019</v>
      </c>
      <c r="J30" s="148">
        <f>SUM(J21:J29)</f>
        <v>2248</v>
      </c>
    </row>
    <row r="31" spans="1:10" s="115" customFormat="1" x14ac:dyDescent="0.25">
      <c r="A31" s="16">
        <v>1</v>
      </c>
      <c r="B31" s="16">
        <v>1</v>
      </c>
      <c r="C31" s="16"/>
      <c r="D31" s="16">
        <v>637</v>
      </c>
      <c r="E31" s="21" t="s">
        <v>330</v>
      </c>
      <c r="F31" s="1"/>
      <c r="G31" s="40" t="s">
        <v>519</v>
      </c>
      <c r="H31" s="149">
        <v>0</v>
      </c>
      <c r="I31" s="147">
        <v>0</v>
      </c>
      <c r="J31" s="147">
        <f t="shared" ref="J31:J34" si="4">I31+H31</f>
        <v>0</v>
      </c>
    </row>
    <row r="32" spans="1:10" s="115" customFormat="1" x14ac:dyDescent="0.25">
      <c r="A32" s="86">
        <v>1</v>
      </c>
      <c r="B32" s="86">
        <v>1</v>
      </c>
      <c r="C32" s="86"/>
      <c r="D32" s="86">
        <v>637</v>
      </c>
      <c r="E32" s="87" t="s">
        <v>212</v>
      </c>
      <c r="F32" s="88"/>
      <c r="G32" s="113" t="s">
        <v>450</v>
      </c>
      <c r="H32" s="149">
        <v>0</v>
      </c>
      <c r="I32" s="147">
        <v>0</v>
      </c>
      <c r="J32" s="147">
        <f t="shared" si="4"/>
        <v>0</v>
      </c>
    </row>
    <row r="33" spans="1:10" s="115" customFormat="1" x14ac:dyDescent="0.25">
      <c r="A33" s="86">
        <v>1</v>
      </c>
      <c r="B33" s="86">
        <v>1</v>
      </c>
      <c r="C33" s="86"/>
      <c r="D33" s="86">
        <v>611</v>
      </c>
      <c r="E33" s="87"/>
      <c r="F33" s="88"/>
      <c r="G33" s="113" t="s">
        <v>567</v>
      </c>
      <c r="H33" s="149">
        <v>0</v>
      </c>
      <c r="I33" s="147">
        <v>0</v>
      </c>
      <c r="J33" s="147">
        <f t="shared" si="4"/>
        <v>0</v>
      </c>
    </row>
    <row r="34" spans="1:10" s="115" customFormat="1" x14ac:dyDescent="0.25">
      <c r="A34" s="86">
        <v>1</v>
      </c>
      <c r="B34" s="86">
        <v>1</v>
      </c>
      <c r="C34" s="86"/>
      <c r="D34" s="86">
        <v>637</v>
      </c>
      <c r="E34" s="87" t="s">
        <v>441</v>
      </c>
      <c r="F34" s="88"/>
      <c r="G34" s="113" t="s">
        <v>452</v>
      </c>
      <c r="H34" s="149">
        <v>0</v>
      </c>
      <c r="I34" s="147">
        <v>0</v>
      </c>
      <c r="J34" s="147">
        <f t="shared" si="4"/>
        <v>0</v>
      </c>
    </row>
    <row r="35" spans="1:10" s="115" customFormat="1" x14ac:dyDescent="0.25">
      <c r="A35" s="41">
        <v>1</v>
      </c>
      <c r="B35" s="41">
        <v>1</v>
      </c>
      <c r="C35" s="41"/>
      <c r="D35" s="41">
        <v>637</v>
      </c>
      <c r="E35" s="42"/>
      <c r="F35" s="43"/>
      <c r="G35" s="44" t="s">
        <v>451</v>
      </c>
      <c r="H35" s="148">
        <f>SUM(H31:H34)</f>
        <v>0</v>
      </c>
      <c r="I35" s="148">
        <f>SUM(I31:I34)</f>
        <v>0</v>
      </c>
      <c r="J35" s="148">
        <f>SUM(J31:J34)</f>
        <v>0</v>
      </c>
    </row>
    <row r="36" spans="1:10" x14ac:dyDescent="0.25">
      <c r="A36" s="16">
        <v>1</v>
      </c>
      <c r="B36" s="16">
        <v>1</v>
      </c>
      <c r="D36" s="1">
        <v>611</v>
      </c>
      <c r="E36" s="9"/>
      <c r="G36" s="1" t="s">
        <v>3</v>
      </c>
      <c r="H36" s="147">
        <v>134000</v>
      </c>
      <c r="I36" s="147">
        <v>0</v>
      </c>
      <c r="J36" s="147">
        <f t="shared" ref="J36:J100" si="5">I36+H36</f>
        <v>134000</v>
      </c>
    </row>
    <row r="37" spans="1:10" x14ac:dyDescent="0.25">
      <c r="A37" s="16">
        <v>1</v>
      </c>
      <c r="B37" s="16">
        <v>1</v>
      </c>
      <c r="D37" s="1">
        <v>611</v>
      </c>
      <c r="E37" s="9"/>
      <c r="G37" s="1" t="s">
        <v>472</v>
      </c>
      <c r="H37" s="147">
        <v>0</v>
      </c>
      <c r="I37" s="147">
        <v>0</v>
      </c>
      <c r="J37" s="147">
        <f t="shared" si="5"/>
        <v>0</v>
      </c>
    </row>
    <row r="38" spans="1:10" x14ac:dyDescent="0.25">
      <c r="A38" s="16">
        <v>1</v>
      </c>
      <c r="B38" s="16">
        <v>1</v>
      </c>
      <c r="D38" s="1">
        <v>625</v>
      </c>
      <c r="E38" s="9"/>
      <c r="G38" s="1" t="s">
        <v>473</v>
      </c>
      <c r="H38" s="147">
        <v>0</v>
      </c>
      <c r="I38" s="147">
        <v>0</v>
      </c>
      <c r="J38" s="147">
        <f t="shared" si="5"/>
        <v>0</v>
      </c>
    </row>
    <row r="39" spans="1:10" x14ac:dyDescent="0.25">
      <c r="A39" s="16">
        <v>1</v>
      </c>
      <c r="B39" s="16">
        <v>1</v>
      </c>
      <c r="D39" s="1">
        <v>612</v>
      </c>
      <c r="E39" s="9" t="s">
        <v>200</v>
      </c>
      <c r="G39" s="1" t="s">
        <v>4</v>
      </c>
      <c r="H39" s="147">
        <v>35000</v>
      </c>
      <c r="I39" s="147">
        <v>0</v>
      </c>
      <c r="J39" s="147">
        <f t="shared" si="5"/>
        <v>35000</v>
      </c>
    </row>
    <row r="40" spans="1:10" x14ac:dyDescent="0.25">
      <c r="A40" s="16">
        <v>1</v>
      </c>
      <c r="B40" s="16">
        <v>1</v>
      </c>
      <c r="D40" s="1">
        <v>614</v>
      </c>
      <c r="E40" s="9"/>
      <c r="G40" s="1" t="s">
        <v>5</v>
      </c>
      <c r="H40" s="147">
        <v>17000</v>
      </c>
      <c r="I40" s="147">
        <v>0</v>
      </c>
      <c r="J40" s="147">
        <f t="shared" si="5"/>
        <v>17000</v>
      </c>
    </row>
    <row r="41" spans="1:10" x14ac:dyDescent="0.25">
      <c r="A41" s="16">
        <v>1</v>
      </c>
      <c r="B41" s="16">
        <v>1</v>
      </c>
      <c r="D41" s="1">
        <v>621</v>
      </c>
      <c r="E41" s="9"/>
      <c r="G41" s="1" t="s">
        <v>6</v>
      </c>
      <c r="H41" s="147">
        <v>11386</v>
      </c>
      <c r="I41" s="147">
        <v>0</v>
      </c>
      <c r="J41" s="147">
        <f t="shared" si="5"/>
        <v>11386</v>
      </c>
    </row>
    <row r="42" spans="1:10" x14ac:dyDescent="0.25">
      <c r="A42" s="16">
        <v>1</v>
      </c>
      <c r="B42" s="16">
        <v>1</v>
      </c>
      <c r="D42" s="1">
        <v>623</v>
      </c>
      <c r="E42" s="9"/>
      <c r="G42" s="1" t="s">
        <v>7</v>
      </c>
      <c r="H42" s="147">
        <v>5800</v>
      </c>
      <c r="I42" s="147">
        <v>0</v>
      </c>
      <c r="J42" s="147">
        <f t="shared" si="5"/>
        <v>5800</v>
      </c>
    </row>
    <row r="43" spans="1:10" x14ac:dyDescent="0.25">
      <c r="A43" s="16">
        <v>1</v>
      </c>
      <c r="B43" s="16">
        <v>1</v>
      </c>
      <c r="D43" s="1">
        <v>625</v>
      </c>
      <c r="E43" s="9" t="s">
        <v>200</v>
      </c>
      <c r="G43" s="1" t="s">
        <v>8</v>
      </c>
      <c r="H43" s="147">
        <v>2420</v>
      </c>
      <c r="I43" s="147">
        <v>0</v>
      </c>
      <c r="J43" s="147">
        <f t="shared" si="5"/>
        <v>2420</v>
      </c>
    </row>
    <row r="44" spans="1:10" x14ac:dyDescent="0.25">
      <c r="A44" s="16">
        <v>1</v>
      </c>
      <c r="B44" s="16">
        <v>1</v>
      </c>
      <c r="D44" s="1">
        <v>625</v>
      </c>
      <c r="E44" s="9" t="s">
        <v>201</v>
      </c>
      <c r="G44" s="1" t="s">
        <v>9</v>
      </c>
      <c r="H44" s="147">
        <v>24200</v>
      </c>
      <c r="I44" s="147">
        <v>0</v>
      </c>
      <c r="J44" s="147">
        <f t="shared" si="5"/>
        <v>24200</v>
      </c>
    </row>
    <row r="45" spans="1:10" x14ac:dyDescent="0.25">
      <c r="A45" s="16">
        <v>1</v>
      </c>
      <c r="B45" s="16">
        <v>1</v>
      </c>
      <c r="D45" s="1">
        <v>625</v>
      </c>
      <c r="E45" s="9" t="s">
        <v>202</v>
      </c>
      <c r="G45" s="1" t="s">
        <v>10</v>
      </c>
      <c r="H45" s="147">
        <v>1400</v>
      </c>
      <c r="I45" s="147">
        <v>0</v>
      </c>
      <c r="J45" s="147">
        <f t="shared" si="5"/>
        <v>1400</v>
      </c>
    </row>
    <row r="46" spans="1:10" x14ac:dyDescent="0.25">
      <c r="A46" s="16">
        <v>1</v>
      </c>
      <c r="B46" s="16">
        <v>1</v>
      </c>
      <c r="D46" s="1">
        <v>625</v>
      </c>
      <c r="E46" s="9" t="s">
        <v>203</v>
      </c>
      <c r="G46" s="1" t="s">
        <v>11</v>
      </c>
      <c r="H46" s="147">
        <v>5190</v>
      </c>
      <c r="I46" s="147">
        <v>0</v>
      </c>
      <c r="J46" s="147">
        <f t="shared" si="5"/>
        <v>5190</v>
      </c>
    </row>
    <row r="47" spans="1:10" x14ac:dyDescent="0.25">
      <c r="A47" s="16">
        <v>1</v>
      </c>
      <c r="B47" s="16">
        <v>1</v>
      </c>
      <c r="D47" s="1">
        <v>625</v>
      </c>
      <c r="E47" s="9" t="s">
        <v>204</v>
      </c>
      <c r="G47" s="1" t="s">
        <v>12</v>
      </c>
      <c r="H47" s="147">
        <v>1728</v>
      </c>
      <c r="I47" s="147">
        <v>0</v>
      </c>
      <c r="J47" s="147">
        <f t="shared" si="5"/>
        <v>1728</v>
      </c>
    </row>
    <row r="48" spans="1:10" x14ac:dyDescent="0.25">
      <c r="A48" s="16">
        <v>1</v>
      </c>
      <c r="B48" s="16">
        <v>1</v>
      </c>
      <c r="D48" s="1">
        <v>625</v>
      </c>
      <c r="E48" s="9" t="s">
        <v>205</v>
      </c>
      <c r="G48" s="1" t="s">
        <v>13</v>
      </c>
      <c r="H48" s="147">
        <v>8210</v>
      </c>
      <c r="I48" s="147">
        <v>0</v>
      </c>
      <c r="J48" s="147">
        <f t="shared" si="5"/>
        <v>8210</v>
      </c>
    </row>
    <row r="49" spans="1:10" x14ac:dyDescent="0.25">
      <c r="A49" s="16">
        <v>1</v>
      </c>
      <c r="B49" s="16">
        <v>1</v>
      </c>
      <c r="D49" s="1">
        <v>627</v>
      </c>
      <c r="E49" s="9"/>
      <c r="G49" s="1" t="s">
        <v>366</v>
      </c>
      <c r="H49" s="147">
        <v>2605</v>
      </c>
      <c r="I49" s="147">
        <v>0</v>
      </c>
      <c r="J49" s="147">
        <f t="shared" si="5"/>
        <v>2605</v>
      </c>
    </row>
    <row r="50" spans="1:10" x14ac:dyDescent="0.25">
      <c r="A50" s="16">
        <v>1</v>
      </c>
      <c r="B50" s="16">
        <v>1</v>
      </c>
      <c r="D50" s="1">
        <v>631</v>
      </c>
      <c r="E50" s="9" t="s">
        <v>200</v>
      </c>
      <c r="G50" s="1" t="s">
        <v>14</v>
      </c>
      <c r="H50" s="147">
        <v>500</v>
      </c>
      <c r="I50" s="147">
        <v>0</v>
      </c>
      <c r="J50" s="147">
        <f t="shared" si="5"/>
        <v>500</v>
      </c>
    </row>
    <row r="51" spans="1:10" x14ac:dyDescent="0.25">
      <c r="A51" s="16">
        <v>1</v>
      </c>
      <c r="B51" s="16">
        <v>1</v>
      </c>
      <c r="D51" s="1">
        <v>631</v>
      </c>
      <c r="E51" s="9" t="s">
        <v>200</v>
      </c>
      <c r="G51" s="1" t="s">
        <v>423</v>
      </c>
      <c r="H51" s="147">
        <v>0</v>
      </c>
      <c r="I51" s="147">
        <v>0</v>
      </c>
      <c r="J51" s="147">
        <f t="shared" si="5"/>
        <v>0</v>
      </c>
    </row>
    <row r="52" spans="1:10" x14ac:dyDescent="0.25">
      <c r="A52" s="16">
        <v>1</v>
      </c>
      <c r="B52" s="16">
        <v>1</v>
      </c>
      <c r="D52" s="1">
        <v>632</v>
      </c>
      <c r="E52" s="9" t="s">
        <v>201</v>
      </c>
      <c r="G52" s="1" t="s">
        <v>15</v>
      </c>
      <c r="H52" s="147">
        <v>400</v>
      </c>
      <c r="I52" s="147">
        <v>0</v>
      </c>
      <c r="J52" s="147">
        <f t="shared" si="5"/>
        <v>400</v>
      </c>
    </row>
    <row r="53" spans="1:10" x14ac:dyDescent="0.25">
      <c r="A53" s="16">
        <v>1</v>
      </c>
      <c r="B53" s="16">
        <v>1</v>
      </c>
      <c r="D53" s="1">
        <v>633</v>
      </c>
      <c r="E53" s="9" t="s">
        <v>200</v>
      </c>
      <c r="G53" s="1" t="s">
        <v>16</v>
      </c>
      <c r="H53" s="147">
        <v>100</v>
      </c>
      <c r="I53" s="147">
        <v>0</v>
      </c>
      <c r="J53" s="147">
        <f t="shared" si="5"/>
        <v>100</v>
      </c>
    </row>
    <row r="54" spans="1:10" x14ac:dyDescent="0.25">
      <c r="A54" s="16">
        <v>1</v>
      </c>
      <c r="B54" s="16">
        <v>1</v>
      </c>
      <c r="D54" s="1">
        <v>633</v>
      </c>
      <c r="E54" s="9" t="s">
        <v>201</v>
      </c>
      <c r="G54" s="1" t="s">
        <v>17</v>
      </c>
      <c r="H54" s="147">
        <v>452</v>
      </c>
      <c r="I54" s="147">
        <v>0</v>
      </c>
      <c r="J54" s="147">
        <f t="shared" si="5"/>
        <v>452</v>
      </c>
    </row>
    <row r="55" spans="1:10" x14ac:dyDescent="0.25">
      <c r="A55" s="16">
        <v>1</v>
      </c>
      <c r="B55" s="16">
        <v>1</v>
      </c>
      <c r="D55" s="1">
        <v>633</v>
      </c>
      <c r="E55" s="9" t="s">
        <v>210</v>
      </c>
      <c r="G55" s="1" t="s">
        <v>442</v>
      </c>
      <c r="H55" s="147">
        <v>0</v>
      </c>
      <c r="I55" s="147">
        <v>0</v>
      </c>
      <c r="J55" s="147">
        <f t="shared" si="5"/>
        <v>0</v>
      </c>
    </row>
    <row r="56" spans="1:10" x14ac:dyDescent="0.25">
      <c r="A56" s="16">
        <v>1</v>
      </c>
      <c r="B56" s="16">
        <v>1</v>
      </c>
      <c r="D56" s="1">
        <v>633</v>
      </c>
      <c r="E56" s="9" t="s">
        <v>206</v>
      </c>
      <c r="G56" s="1" t="s">
        <v>18</v>
      </c>
      <c r="H56" s="147">
        <v>700</v>
      </c>
      <c r="I56" s="147">
        <v>0</v>
      </c>
      <c r="J56" s="147">
        <f t="shared" si="5"/>
        <v>700</v>
      </c>
    </row>
    <row r="57" spans="1:10" x14ac:dyDescent="0.25">
      <c r="A57" s="16">
        <v>1</v>
      </c>
      <c r="B57" s="16">
        <v>1</v>
      </c>
      <c r="D57" s="1">
        <v>633</v>
      </c>
      <c r="E57" s="9" t="s">
        <v>207</v>
      </c>
      <c r="G57" s="1" t="s">
        <v>19</v>
      </c>
      <c r="H57" s="147">
        <v>200</v>
      </c>
      <c r="I57" s="147">
        <v>0</v>
      </c>
      <c r="J57" s="147">
        <f t="shared" si="5"/>
        <v>200</v>
      </c>
    </row>
    <row r="58" spans="1:10" x14ac:dyDescent="0.25">
      <c r="A58" s="16">
        <v>1</v>
      </c>
      <c r="B58" s="16">
        <v>1</v>
      </c>
      <c r="D58" s="1">
        <v>633</v>
      </c>
      <c r="E58" s="9" t="s">
        <v>208</v>
      </c>
      <c r="G58" s="1" t="s">
        <v>209</v>
      </c>
      <c r="H58" s="147">
        <v>3500</v>
      </c>
      <c r="I58" s="147">
        <v>0</v>
      </c>
      <c r="J58" s="147">
        <f t="shared" si="5"/>
        <v>3500</v>
      </c>
    </row>
    <row r="59" spans="1:10" x14ac:dyDescent="0.25">
      <c r="A59" s="16">
        <v>1</v>
      </c>
      <c r="B59" s="16">
        <v>1</v>
      </c>
      <c r="D59" s="1">
        <v>633</v>
      </c>
      <c r="E59" s="9" t="s">
        <v>208</v>
      </c>
      <c r="G59" s="1" t="s">
        <v>445</v>
      </c>
      <c r="H59" s="147">
        <v>0</v>
      </c>
      <c r="I59" s="147">
        <v>0</v>
      </c>
      <c r="J59" s="147">
        <f t="shared" si="5"/>
        <v>0</v>
      </c>
    </row>
    <row r="60" spans="1:10" x14ac:dyDescent="0.25">
      <c r="A60" s="16">
        <v>1</v>
      </c>
      <c r="B60" s="16">
        <v>1</v>
      </c>
      <c r="D60" s="1">
        <v>635</v>
      </c>
      <c r="E60" s="9" t="s">
        <v>200</v>
      </c>
      <c r="G60" s="1" t="s">
        <v>358</v>
      </c>
      <c r="H60" s="147">
        <v>300</v>
      </c>
      <c r="I60" s="147">
        <v>0</v>
      </c>
      <c r="J60" s="147">
        <f t="shared" si="5"/>
        <v>300</v>
      </c>
    </row>
    <row r="61" spans="1:10" x14ac:dyDescent="0.25">
      <c r="A61" s="16">
        <v>1</v>
      </c>
      <c r="B61" s="16">
        <v>1</v>
      </c>
      <c r="D61" s="1">
        <v>635</v>
      </c>
      <c r="E61" s="9" t="s">
        <v>201</v>
      </c>
      <c r="G61" s="1" t="s">
        <v>20</v>
      </c>
      <c r="H61" s="147">
        <v>500</v>
      </c>
      <c r="I61" s="147">
        <v>500</v>
      </c>
      <c r="J61" s="147">
        <f t="shared" si="5"/>
        <v>1000</v>
      </c>
    </row>
    <row r="62" spans="1:10" x14ac:dyDescent="0.25">
      <c r="A62" s="16">
        <v>1</v>
      </c>
      <c r="B62" s="16">
        <v>1</v>
      </c>
      <c r="D62" s="1">
        <v>635</v>
      </c>
      <c r="E62" s="9" t="s">
        <v>203</v>
      </c>
      <c r="G62" s="1" t="s">
        <v>21</v>
      </c>
      <c r="H62" s="147">
        <v>0</v>
      </c>
      <c r="I62" s="147">
        <v>0</v>
      </c>
      <c r="J62" s="147">
        <f t="shared" si="5"/>
        <v>0</v>
      </c>
    </row>
    <row r="63" spans="1:10" x14ac:dyDescent="0.25">
      <c r="A63" s="16">
        <v>1</v>
      </c>
      <c r="B63" s="16">
        <v>1</v>
      </c>
      <c r="D63" s="1">
        <v>635</v>
      </c>
      <c r="E63" s="9" t="s">
        <v>204</v>
      </c>
      <c r="G63" s="1" t="s">
        <v>22</v>
      </c>
      <c r="H63" s="147">
        <v>1500</v>
      </c>
      <c r="I63" s="147">
        <v>3800</v>
      </c>
      <c r="J63" s="147">
        <f t="shared" si="5"/>
        <v>5300</v>
      </c>
    </row>
    <row r="64" spans="1:10" x14ac:dyDescent="0.25">
      <c r="A64" s="16">
        <v>1</v>
      </c>
      <c r="B64" s="16">
        <v>1</v>
      </c>
      <c r="D64" s="1">
        <v>635</v>
      </c>
      <c r="E64" s="9" t="s">
        <v>210</v>
      </c>
      <c r="G64" s="1" t="s">
        <v>23</v>
      </c>
      <c r="H64" s="147">
        <v>100</v>
      </c>
      <c r="I64" s="147">
        <v>0</v>
      </c>
      <c r="J64" s="147">
        <f t="shared" si="5"/>
        <v>100</v>
      </c>
    </row>
    <row r="65" spans="1:10" x14ac:dyDescent="0.25">
      <c r="A65" s="16">
        <v>1</v>
      </c>
      <c r="B65" s="16">
        <v>1</v>
      </c>
      <c r="D65" s="1">
        <v>635</v>
      </c>
      <c r="E65" s="9" t="s">
        <v>206</v>
      </c>
      <c r="G65" s="1" t="s">
        <v>453</v>
      </c>
      <c r="H65" s="147">
        <v>1500</v>
      </c>
      <c r="I65" s="147">
        <v>0</v>
      </c>
      <c r="J65" s="147">
        <f t="shared" si="5"/>
        <v>1500</v>
      </c>
    </row>
    <row r="66" spans="1:10" x14ac:dyDescent="0.25">
      <c r="A66" s="16">
        <v>1</v>
      </c>
      <c r="B66" s="16">
        <v>1</v>
      </c>
      <c r="D66" s="1">
        <v>636</v>
      </c>
      <c r="E66" s="9" t="s">
        <v>200</v>
      </c>
      <c r="G66" s="1" t="s">
        <v>24</v>
      </c>
      <c r="H66" s="147">
        <v>200</v>
      </c>
      <c r="I66" s="147">
        <v>0</v>
      </c>
      <c r="J66" s="147">
        <f t="shared" si="5"/>
        <v>200</v>
      </c>
    </row>
    <row r="67" spans="1:10" x14ac:dyDescent="0.25">
      <c r="A67" s="16">
        <v>1</v>
      </c>
      <c r="B67" s="16">
        <v>1</v>
      </c>
      <c r="D67" s="1">
        <v>637</v>
      </c>
      <c r="E67" s="9" t="s">
        <v>200</v>
      </c>
      <c r="G67" s="1" t="s">
        <v>25</v>
      </c>
      <c r="H67" s="147">
        <v>2000</v>
      </c>
      <c r="I67" s="147">
        <v>0</v>
      </c>
      <c r="J67" s="147">
        <f t="shared" si="5"/>
        <v>2000</v>
      </c>
    </row>
    <row r="68" spans="1:10" x14ac:dyDescent="0.25">
      <c r="A68" s="16">
        <v>1</v>
      </c>
      <c r="B68" s="16">
        <v>1</v>
      </c>
      <c r="D68" s="1">
        <v>637</v>
      </c>
      <c r="E68" s="9" t="s">
        <v>201</v>
      </c>
      <c r="G68" s="1" t="s">
        <v>26</v>
      </c>
      <c r="H68" s="147">
        <v>100</v>
      </c>
      <c r="I68" s="147">
        <v>0</v>
      </c>
      <c r="J68" s="147">
        <f t="shared" si="5"/>
        <v>100</v>
      </c>
    </row>
    <row r="69" spans="1:10" x14ac:dyDescent="0.25">
      <c r="A69" s="16">
        <v>1</v>
      </c>
      <c r="B69" s="16">
        <v>1</v>
      </c>
      <c r="D69" s="1">
        <v>637</v>
      </c>
      <c r="E69" s="9" t="s">
        <v>203</v>
      </c>
      <c r="G69" s="1" t="s">
        <v>27</v>
      </c>
      <c r="H69" s="147">
        <v>400</v>
      </c>
      <c r="I69" s="147">
        <v>0</v>
      </c>
      <c r="J69" s="147">
        <f t="shared" si="5"/>
        <v>400</v>
      </c>
    </row>
    <row r="70" spans="1:10" x14ac:dyDescent="0.25">
      <c r="A70" s="16">
        <v>1</v>
      </c>
      <c r="B70" s="16">
        <v>1</v>
      </c>
      <c r="D70" s="1">
        <v>637</v>
      </c>
      <c r="E70" s="9" t="s">
        <v>204</v>
      </c>
      <c r="G70" s="1" t="s">
        <v>28</v>
      </c>
      <c r="H70" s="147">
        <v>1500</v>
      </c>
      <c r="I70" s="147">
        <v>0</v>
      </c>
      <c r="J70" s="147">
        <f t="shared" si="5"/>
        <v>1500</v>
      </c>
    </row>
    <row r="71" spans="1:10" x14ac:dyDescent="0.25">
      <c r="A71" s="16">
        <v>1</v>
      </c>
      <c r="B71" s="16">
        <v>1</v>
      </c>
      <c r="D71" s="1">
        <v>637</v>
      </c>
      <c r="E71" s="9" t="s">
        <v>210</v>
      </c>
      <c r="G71" s="1" t="s">
        <v>405</v>
      </c>
      <c r="H71" s="147">
        <v>0</v>
      </c>
      <c r="I71" s="147">
        <v>0</v>
      </c>
      <c r="J71" s="147">
        <f t="shared" si="5"/>
        <v>0</v>
      </c>
    </row>
    <row r="72" spans="1:10" x14ac:dyDescent="0.25">
      <c r="A72" s="16">
        <v>1</v>
      </c>
      <c r="B72" s="16">
        <v>1</v>
      </c>
      <c r="D72" s="1">
        <v>637</v>
      </c>
      <c r="E72" s="9" t="s">
        <v>205</v>
      </c>
      <c r="G72" s="1" t="s">
        <v>443</v>
      </c>
      <c r="H72" s="147">
        <v>0</v>
      </c>
      <c r="I72" s="147">
        <v>0</v>
      </c>
      <c r="J72" s="147">
        <f t="shared" si="5"/>
        <v>0</v>
      </c>
    </row>
    <row r="73" spans="1:10" x14ac:dyDescent="0.25">
      <c r="A73" s="16">
        <v>1</v>
      </c>
      <c r="B73" s="16">
        <v>1</v>
      </c>
      <c r="D73" s="1">
        <v>637</v>
      </c>
      <c r="E73" s="9" t="s">
        <v>211</v>
      </c>
      <c r="G73" s="1" t="s">
        <v>29</v>
      </c>
      <c r="H73" s="147">
        <v>4000</v>
      </c>
      <c r="I73" s="147">
        <v>2000</v>
      </c>
      <c r="J73" s="147">
        <f t="shared" si="5"/>
        <v>6000</v>
      </c>
    </row>
    <row r="74" spans="1:10" x14ac:dyDescent="0.25">
      <c r="A74" s="16">
        <v>1</v>
      </c>
      <c r="B74" s="16">
        <v>1</v>
      </c>
      <c r="D74" s="1">
        <v>637</v>
      </c>
      <c r="E74" s="9" t="s">
        <v>212</v>
      </c>
      <c r="G74" s="1" t="s">
        <v>30</v>
      </c>
      <c r="H74" s="147">
        <v>1200</v>
      </c>
      <c r="I74" s="147">
        <v>0</v>
      </c>
      <c r="J74" s="147">
        <f t="shared" si="5"/>
        <v>1200</v>
      </c>
    </row>
    <row r="75" spans="1:10" x14ac:dyDescent="0.25">
      <c r="A75" s="16">
        <v>1</v>
      </c>
      <c r="B75" s="16">
        <v>1</v>
      </c>
      <c r="D75" s="1">
        <v>637</v>
      </c>
      <c r="E75" s="9" t="s">
        <v>213</v>
      </c>
      <c r="G75" s="1" t="s">
        <v>31</v>
      </c>
      <c r="H75" s="147">
        <v>8000</v>
      </c>
      <c r="I75" s="147">
        <v>0</v>
      </c>
      <c r="J75" s="147">
        <f t="shared" si="5"/>
        <v>8000</v>
      </c>
    </row>
    <row r="76" spans="1:10" x14ac:dyDescent="0.25">
      <c r="A76" s="16">
        <v>1</v>
      </c>
      <c r="B76" s="16">
        <v>1</v>
      </c>
      <c r="D76" s="1">
        <v>637</v>
      </c>
      <c r="E76" s="9" t="s">
        <v>213</v>
      </c>
      <c r="G76" s="1" t="s">
        <v>446</v>
      </c>
      <c r="H76" s="147">
        <v>0</v>
      </c>
      <c r="I76" s="147">
        <v>0</v>
      </c>
      <c r="J76" s="147">
        <f t="shared" si="5"/>
        <v>0</v>
      </c>
    </row>
    <row r="77" spans="1:10" x14ac:dyDescent="0.25">
      <c r="A77" s="16">
        <v>1</v>
      </c>
      <c r="B77" s="16">
        <v>1</v>
      </c>
      <c r="D77" s="1">
        <v>637</v>
      </c>
      <c r="E77" s="9" t="s">
        <v>214</v>
      </c>
      <c r="G77" s="1" t="s">
        <v>356</v>
      </c>
      <c r="H77" s="147">
        <v>5000</v>
      </c>
      <c r="I77" s="147">
        <v>0</v>
      </c>
      <c r="J77" s="147">
        <f t="shared" si="5"/>
        <v>5000</v>
      </c>
    </row>
    <row r="78" spans="1:10" x14ac:dyDescent="0.25">
      <c r="A78" s="16">
        <v>1</v>
      </c>
      <c r="B78" s="16">
        <v>1</v>
      </c>
      <c r="D78" s="1">
        <v>637</v>
      </c>
      <c r="E78" s="9" t="s">
        <v>214</v>
      </c>
      <c r="G78" s="1" t="s">
        <v>447</v>
      </c>
      <c r="H78" s="147">
        <v>0</v>
      </c>
      <c r="I78" s="147">
        <v>0</v>
      </c>
      <c r="J78" s="147">
        <f t="shared" si="5"/>
        <v>0</v>
      </c>
    </row>
    <row r="79" spans="1:10" x14ac:dyDescent="0.25">
      <c r="A79" s="16">
        <v>1</v>
      </c>
      <c r="B79" s="16">
        <v>1</v>
      </c>
      <c r="D79" s="1">
        <v>637</v>
      </c>
      <c r="E79" s="9" t="s">
        <v>208</v>
      </c>
      <c r="G79" s="1" t="s">
        <v>32</v>
      </c>
      <c r="H79" s="147">
        <v>1550</v>
      </c>
      <c r="I79" s="147">
        <v>0</v>
      </c>
      <c r="J79" s="147">
        <f t="shared" si="5"/>
        <v>1550</v>
      </c>
    </row>
    <row r="80" spans="1:10" x14ac:dyDescent="0.25">
      <c r="A80" s="16">
        <v>1</v>
      </c>
      <c r="B80" s="16">
        <v>1</v>
      </c>
      <c r="D80" s="1">
        <v>637</v>
      </c>
      <c r="E80" s="9" t="s">
        <v>215</v>
      </c>
      <c r="G80" s="1" t="s">
        <v>33</v>
      </c>
      <c r="H80" s="147">
        <v>0</v>
      </c>
      <c r="I80" s="147">
        <v>0</v>
      </c>
      <c r="J80" s="147">
        <f t="shared" si="5"/>
        <v>0</v>
      </c>
    </row>
    <row r="81" spans="1:10" x14ac:dyDescent="0.25">
      <c r="A81" s="16">
        <v>1</v>
      </c>
      <c r="B81" s="16">
        <v>1</v>
      </c>
      <c r="D81" s="1">
        <v>637</v>
      </c>
      <c r="E81" s="9" t="s">
        <v>216</v>
      </c>
      <c r="G81" s="1" t="s">
        <v>34</v>
      </c>
      <c r="H81" s="147">
        <v>8000</v>
      </c>
      <c r="I81" s="147">
        <v>0</v>
      </c>
      <c r="J81" s="147">
        <f t="shared" si="5"/>
        <v>8000</v>
      </c>
    </row>
    <row r="82" spans="1:10" x14ac:dyDescent="0.25">
      <c r="A82" s="16">
        <v>1</v>
      </c>
      <c r="B82" s="16">
        <v>1</v>
      </c>
      <c r="D82" s="1">
        <v>637</v>
      </c>
      <c r="E82" s="9" t="s">
        <v>217</v>
      </c>
      <c r="G82" s="1" t="s">
        <v>35</v>
      </c>
      <c r="H82" s="147">
        <v>300</v>
      </c>
      <c r="I82" s="147">
        <v>0</v>
      </c>
      <c r="J82" s="147">
        <f t="shared" si="5"/>
        <v>300</v>
      </c>
    </row>
    <row r="83" spans="1:10" x14ac:dyDescent="0.25">
      <c r="A83" s="16">
        <v>1</v>
      </c>
      <c r="B83" s="16">
        <v>1</v>
      </c>
      <c r="D83" s="1">
        <v>642</v>
      </c>
      <c r="E83" s="9" t="s">
        <v>204</v>
      </c>
      <c r="G83" s="1" t="s">
        <v>36</v>
      </c>
      <c r="H83" s="149">
        <v>200</v>
      </c>
      <c r="I83" s="147">
        <v>0</v>
      </c>
      <c r="J83" s="147">
        <f t="shared" si="5"/>
        <v>200</v>
      </c>
    </row>
    <row r="84" spans="1:10" x14ac:dyDescent="0.25">
      <c r="A84" s="16">
        <v>1</v>
      </c>
      <c r="B84" s="16">
        <v>1</v>
      </c>
      <c r="D84" s="1">
        <v>642</v>
      </c>
      <c r="E84" s="9" t="s">
        <v>212</v>
      </c>
      <c r="G84" s="1" t="s">
        <v>37</v>
      </c>
      <c r="H84" s="149">
        <v>0</v>
      </c>
      <c r="I84" s="147">
        <v>0</v>
      </c>
      <c r="J84" s="147">
        <f t="shared" si="5"/>
        <v>0</v>
      </c>
    </row>
    <row r="85" spans="1:10" x14ac:dyDescent="0.25">
      <c r="A85" s="16">
        <v>1</v>
      </c>
      <c r="B85" s="16">
        <v>1</v>
      </c>
      <c r="D85" s="1">
        <v>642</v>
      </c>
      <c r="E85" s="9" t="s">
        <v>213</v>
      </c>
      <c r="G85" s="1" t="s">
        <v>468</v>
      </c>
      <c r="H85" s="149">
        <v>2500</v>
      </c>
      <c r="I85" s="147">
        <v>0</v>
      </c>
      <c r="J85" s="147">
        <f t="shared" si="5"/>
        <v>2500</v>
      </c>
    </row>
    <row r="86" spans="1:10" x14ac:dyDescent="0.25">
      <c r="A86" s="16">
        <v>1</v>
      </c>
      <c r="B86" s="16">
        <v>1</v>
      </c>
      <c r="D86" s="1">
        <v>635</v>
      </c>
      <c r="E86" s="9" t="s">
        <v>203</v>
      </c>
      <c r="G86" s="1" t="s">
        <v>38</v>
      </c>
      <c r="H86" s="149">
        <v>0</v>
      </c>
      <c r="I86" s="147">
        <v>0</v>
      </c>
      <c r="J86" s="147">
        <f t="shared" si="5"/>
        <v>0</v>
      </c>
    </row>
    <row r="87" spans="1:10" x14ac:dyDescent="0.25">
      <c r="A87" s="16">
        <v>1</v>
      </c>
      <c r="B87" s="16">
        <v>1</v>
      </c>
      <c r="D87" s="1">
        <v>632</v>
      </c>
      <c r="E87" s="9" t="s">
        <v>200</v>
      </c>
      <c r="G87" s="1" t="s">
        <v>39</v>
      </c>
      <c r="H87" s="147">
        <f>3500*1.3</f>
        <v>4550</v>
      </c>
      <c r="I87" s="147">
        <v>0</v>
      </c>
      <c r="J87" s="147">
        <f t="shared" si="5"/>
        <v>4550</v>
      </c>
    </row>
    <row r="88" spans="1:10" x14ac:dyDescent="0.25">
      <c r="A88" s="16">
        <v>1</v>
      </c>
      <c r="B88" s="16">
        <v>1</v>
      </c>
      <c r="D88" s="1">
        <v>632</v>
      </c>
      <c r="E88" s="9" t="s">
        <v>202</v>
      </c>
      <c r="G88" s="1" t="s">
        <v>40</v>
      </c>
      <c r="H88" s="147">
        <v>1350</v>
      </c>
      <c r="I88" s="147">
        <v>0</v>
      </c>
      <c r="J88" s="147">
        <f t="shared" si="5"/>
        <v>1350</v>
      </c>
    </row>
    <row r="89" spans="1:10" x14ac:dyDescent="0.25">
      <c r="A89" s="16">
        <v>1</v>
      </c>
      <c r="B89" s="16">
        <v>1</v>
      </c>
      <c r="D89" s="1">
        <v>633</v>
      </c>
      <c r="E89" s="9" t="s">
        <v>203</v>
      </c>
      <c r="G89" s="1" t="s">
        <v>586</v>
      </c>
      <c r="H89" s="150">
        <v>600</v>
      </c>
      <c r="I89" s="147">
        <v>4000</v>
      </c>
      <c r="J89" s="147">
        <f t="shared" si="5"/>
        <v>4600</v>
      </c>
    </row>
    <row r="90" spans="1:10" x14ac:dyDescent="0.25">
      <c r="A90" s="16">
        <v>1</v>
      </c>
      <c r="B90" s="16">
        <v>1</v>
      </c>
      <c r="D90" s="1">
        <v>633</v>
      </c>
      <c r="E90" s="9" t="s">
        <v>210</v>
      </c>
      <c r="G90" s="1" t="s">
        <v>41</v>
      </c>
      <c r="H90" s="147">
        <v>2500</v>
      </c>
      <c r="I90" s="147">
        <v>0</v>
      </c>
      <c r="J90" s="147">
        <f t="shared" si="5"/>
        <v>2500</v>
      </c>
    </row>
    <row r="91" spans="1:10" x14ac:dyDescent="0.25">
      <c r="A91" s="16">
        <v>1</v>
      </c>
      <c r="B91" s="16">
        <v>1</v>
      </c>
      <c r="D91" s="1">
        <v>634</v>
      </c>
      <c r="E91" s="9" t="s">
        <v>201</v>
      </c>
      <c r="G91" s="1" t="s">
        <v>353</v>
      </c>
      <c r="H91" s="147">
        <v>4000</v>
      </c>
      <c r="I91" s="147">
        <v>0</v>
      </c>
      <c r="J91" s="147">
        <f t="shared" si="5"/>
        <v>4000</v>
      </c>
    </row>
    <row r="92" spans="1:10" x14ac:dyDescent="0.25">
      <c r="A92" s="16">
        <v>1</v>
      </c>
      <c r="B92" s="16">
        <v>1</v>
      </c>
      <c r="D92" s="1">
        <v>633</v>
      </c>
      <c r="E92" s="9" t="s">
        <v>404</v>
      </c>
      <c r="G92" s="1" t="s">
        <v>371</v>
      </c>
      <c r="H92" s="147">
        <v>1000</v>
      </c>
      <c r="I92" s="147">
        <v>0</v>
      </c>
      <c r="J92" s="147">
        <f t="shared" si="5"/>
        <v>1000</v>
      </c>
    </row>
    <row r="93" spans="1:10" x14ac:dyDescent="0.25">
      <c r="A93" s="16">
        <v>1</v>
      </c>
      <c r="B93" s="16">
        <v>1</v>
      </c>
      <c r="D93" s="1">
        <v>637</v>
      </c>
      <c r="E93" s="9" t="s">
        <v>203</v>
      </c>
      <c r="G93" s="1" t="s">
        <v>42</v>
      </c>
      <c r="H93" s="147">
        <v>30</v>
      </c>
      <c r="I93" s="147">
        <v>0</v>
      </c>
      <c r="J93" s="147">
        <f t="shared" si="5"/>
        <v>30</v>
      </c>
    </row>
    <row r="94" spans="1:10" x14ac:dyDescent="0.25">
      <c r="A94" s="16">
        <v>1</v>
      </c>
      <c r="B94" s="16">
        <v>1</v>
      </c>
      <c r="D94" s="1">
        <v>637</v>
      </c>
      <c r="E94" s="9" t="s">
        <v>204</v>
      </c>
      <c r="G94" s="1" t="s">
        <v>424</v>
      </c>
      <c r="H94" s="147">
        <v>800</v>
      </c>
      <c r="I94" s="147">
        <v>0</v>
      </c>
      <c r="J94" s="147">
        <f t="shared" si="5"/>
        <v>800</v>
      </c>
    </row>
    <row r="95" spans="1:10" x14ac:dyDescent="0.25">
      <c r="A95" s="16">
        <v>1</v>
      </c>
      <c r="B95" s="16">
        <v>1</v>
      </c>
      <c r="D95" s="1">
        <v>637</v>
      </c>
      <c r="E95" s="9" t="s">
        <v>211</v>
      </c>
      <c r="G95" s="1" t="s">
        <v>43</v>
      </c>
      <c r="H95" s="149">
        <v>4200</v>
      </c>
      <c r="I95" s="147">
        <v>0</v>
      </c>
      <c r="J95" s="147">
        <f t="shared" si="5"/>
        <v>4200</v>
      </c>
    </row>
    <row r="96" spans="1:10" x14ac:dyDescent="0.25">
      <c r="A96" s="16">
        <v>1</v>
      </c>
      <c r="B96" s="16">
        <v>1</v>
      </c>
      <c r="D96" s="1">
        <v>637</v>
      </c>
      <c r="E96" s="9" t="s">
        <v>212</v>
      </c>
      <c r="G96" s="1" t="s">
        <v>44</v>
      </c>
      <c r="H96" s="147">
        <v>330</v>
      </c>
      <c r="I96" s="147">
        <v>0</v>
      </c>
      <c r="J96" s="147">
        <f t="shared" si="5"/>
        <v>330</v>
      </c>
    </row>
    <row r="97" spans="1:10" x14ac:dyDescent="0.25">
      <c r="A97" s="16">
        <v>1</v>
      </c>
      <c r="B97" s="16">
        <v>1</v>
      </c>
      <c r="D97" s="1">
        <v>637</v>
      </c>
      <c r="E97" s="9" t="s">
        <v>217</v>
      </c>
      <c r="G97" s="1" t="s">
        <v>45</v>
      </c>
      <c r="H97" s="147">
        <v>200</v>
      </c>
      <c r="I97" s="147">
        <v>0</v>
      </c>
      <c r="J97" s="147">
        <f t="shared" si="5"/>
        <v>200</v>
      </c>
    </row>
    <row r="98" spans="1:10" x14ac:dyDescent="0.25">
      <c r="A98" s="16">
        <v>1</v>
      </c>
      <c r="B98" s="16">
        <v>1</v>
      </c>
      <c r="D98" s="1">
        <v>637</v>
      </c>
      <c r="E98" s="9" t="s">
        <v>217</v>
      </c>
      <c r="G98" s="1" t="s">
        <v>587</v>
      </c>
      <c r="H98" s="147">
        <v>0</v>
      </c>
      <c r="I98" s="147">
        <v>107050</v>
      </c>
      <c r="J98" s="147">
        <f t="shared" ref="J98" si="6">I98+H98</f>
        <v>107050</v>
      </c>
    </row>
    <row r="99" spans="1:10" x14ac:dyDescent="0.25">
      <c r="A99" s="16">
        <v>1</v>
      </c>
      <c r="B99" s="16">
        <v>1</v>
      </c>
      <c r="D99" s="1">
        <v>632</v>
      </c>
      <c r="E99" s="9" t="s">
        <v>200</v>
      </c>
      <c r="G99" s="1" t="s">
        <v>46</v>
      </c>
      <c r="H99" s="147">
        <v>10000</v>
      </c>
      <c r="I99" s="147">
        <v>0</v>
      </c>
      <c r="J99" s="147">
        <f t="shared" si="5"/>
        <v>10000</v>
      </c>
    </row>
    <row r="100" spans="1:10" x14ac:dyDescent="0.25">
      <c r="A100" s="16">
        <v>1</v>
      </c>
      <c r="B100" s="16">
        <v>1</v>
      </c>
      <c r="D100" s="1">
        <v>632</v>
      </c>
      <c r="E100" s="9" t="s">
        <v>202</v>
      </c>
      <c r="G100" s="1" t="s">
        <v>47</v>
      </c>
      <c r="H100" s="147">
        <v>100</v>
      </c>
      <c r="I100" s="147">
        <v>0</v>
      </c>
      <c r="J100" s="147">
        <f t="shared" si="5"/>
        <v>100</v>
      </c>
    </row>
    <row r="101" spans="1:10" x14ac:dyDescent="0.25">
      <c r="A101" s="16">
        <v>1</v>
      </c>
      <c r="B101" s="16">
        <v>1</v>
      </c>
      <c r="D101" s="1">
        <v>633</v>
      </c>
      <c r="E101" s="9" t="s">
        <v>210</v>
      </c>
      <c r="G101" s="1" t="s">
        <v>48</v>
      </c>
      <c r="H101" s="147">
        <v>1000</v>
      </c>
      <c r="I101" s="147">
        <v>0</v>
      </c>
      <c r="J101" s="147">
        <f t="shared" ref="J101:J107" si="7">I101+H101</f>
        <v>1000</v>
      </c>
    </row>
    <row r="102" spans="1:10" x14ac:dyDescent="0.25">
      <c r="A102" s="16">
        <v>1</v>
      </c>
      <c r="B102" s="16">
        <v>1</v>
      </c>
      <c r="D102" s="1">
        <v>632</v>
      </c>
      <c r="E102" s="9" t="s">
        <v>202</v>
      </c>
      <c r="G102" s="1" t="s">
        <v>49</v>
      </c>
      <c r="H102" s="147">
        <v>1000</v>
      </c>
      <c r="I102" s="147">
        <v>0</v>
      </c>
      <c r="J102" s="147">
        <f t="shared" si="7"/>
        <v>1000</v>
      </c>
    </row>
    <row r="103" spans="1:10" x14ac:dyDescent="0.25">
      <c r="A103" s="16">
        <v>1</v>
      </c>
      <c r="B103" s="16">
        <v>1</v>
      </c>
      <c r="D103" s="1">
        <v>633</v>
      </c>
      <c r="E103" s="9" t="s">
        <v>210</v>
      </c>
      <c r="G103" s="1" t="s">
        <v>50</v>
      </c>
      <c r="H103" s="147">
        <v>200</v>
      </c>
      <c r="I103" s="147">
        <v>0</v>
      </c>
      <c r="J103" s="147">
        <f t="shared" si="7"/>
        <v>200</v>
      </c>
    </row>
    <row r="104" spans="1:10" x14ac:dyDescent="0.25">
      <c r="A104" s="16">
        <v>1</v>
      </c>
      <c r="B104" s="16">
        <v>1</v>
      </c>
      <c r="D104" s="1">
        <v>633</v>
      </c>
      <c r="E104" s="9" t="s">
        <v>210</v>
      </c>
      <c r="G104" s="1" t="s">
        <v>51</v>
      </c>
      <c r="H104" s="147">
        <v>550</v>
      </c>
      <c r="I104" s="147">
        <v>0</v>
      </c>
      <c r="J104" s="147">
        <f t="shared" si="7"/>
        <v>550</v>
      </c>
    </row>
    <row r="105" spans="1:10" x14ac:dyDescent="0.25">
      <c r="A105" s="16">
        <v>1</v>
      </c>
      <c r="B105" s="16">
        <v>1</v>
      </c>
      <c r="D105" s="1">
        <v>635</v>
      </c>
      <c r="E105" s="9" t="s">
        <v>206</v>
      </c>
      <c r="G105" s="1" t="s">
        <v>548</v>
      </c>
      <c r="H105" s="147">
        <v>0</v>
      </c>
      <c r="I105" s="147">
        <v>0</v>
      </c>
      <c r="J105" s="147">
        <f t="shared" si="7"/>
        <v>0</v>
      </c>
    </row>
    <row r="106" spans="1:10" x14ac:dyDescent="0.25">
      <c r="A106" s="16">
        <v>1</v>
      </c>
      <c r="B106" s="16">
        <v>1</v>
      </c>
      <c r="D106" s="1">
        <v>633</v>
      </c>
      <c r="E106" s="9" t="s">
        <v>210</v>
      </c>
      <c r="G106" s="1" t="s">
        <v>416</v>
      </c>
      <c r="H106" s="147">
        <v>0</v>
      </c>
      <c r="I106" s="147">
        <v>0</v>
      </c>
      <c r="J106" s="147">
        <f t="shared" si="7"/>
        <v>0</v>
      </c>
    </row>
    <row r="107" spans="1:10" x14ac:dyDescent="0.25">
      <c r="A107" s="16">
        <v>1</v>
      </c>
      <c r="B107" s="16">
        <v>1</v>
      </c>
      <c r="D107" s="1">
        <v>633</v>
      </c>
      <c r="E107" s="9" t="s">
        <v>210</v>
      </c>
      <c r="G107" s="1" t="s">
        <v>411</v>
      </c>
      <c r="H107" s="147">
        <v>0</v>
      </c>
      <c r="I107" s="147">
        <v>0</v>
      </c>
      <c r="J107" s="147">
        <f t="shared" si="7"/>
        <v>0</v>
      </c>
    </row>
    <row r="108" spans="1:10" x14ac:dyDescent="0.25">
      <c r="A108" s="117">
        <v>1</v>
      </c>
      <c r="B108" s="117">
        <v>1</v>
      </c>
      <c r="C108" s="118"/>
      <c r="D108" s="119"/>
      <c r="E108" s="120"/>
      <c r="G108" s="2" t="s">
        <v>52</v>
      </c>
      <c r="H108" s="151">
        <f t="shared" ref="H108" si="8">SUM(H36:H107)</f>
        <v>326051</v>
      </c>
      <c r="I108" s="151">
        <f t="shared" ref="I108:J108" si="9">SUM(I36:I107)</f>
        <v>117350</v>
      </c>
      <c r="J108" s="151">
        <f t="shared" si="9"/>
        <v>443401</v>
      </c>
    </row>
    <row r="109" spans="1:10" x14ac:dyDescent="0.25">
      <c r="A109" s="16">
        <v>1</v>
      </c>
      <c r="B109" s="16">
        <v>1</v>
      </c>
      <c r="D109" s="1">
        <v>637</v>
      </c>
      <c r="E109" s="9" t="s">
        <v>213</v>
      </c>
      <c r="G109" s="1" t="s">
        <v>53</v>
      </c>
      <c r="H109" s="149">
        <v>0</v>
      </c>
      <c r="I109" s="149">
        <v>0</v>
      </c>
      <c r="J109" s="147">
        <f t="shared" ref="J109:J110" si="10">I109+H109</f>
        <v>0</v>
      </c>
    </row>
    <row r="110" spans="1:10" x14ac:dyDescent="0.25">
      <c r="A110" s="16">
        <v>1</v>
      </c>
      <c r="B110" s="16">
        <v>1</v>
      </c>
      <c r="D110" s="1">
        <v>642</v>
      </c>
      <c r="E110" s="9" t="s">
        <v>213</v>
      </c>
      <c r="G110" s="1" t="s">
        <v>54</v>
      </c>
      <c r="H110" s="149">
        <v>0</v>
      </c>
      <c r="I110" s="149">
        <v>0</v>
      </c>
      <c r="J110" s="147">
        <f t="shared" si="10"/>
        <v>0</v>
      </c>
    </row>
    <row r="111" spans="1:10" x14ac:dyDescent="0.25">
      <c r="A111" s="117">
        <v>1</v>
      </c>
      <c r="B111" s="117">
        <v>1</v>
      </c>
      <c r="C111" s="118"/>
      <c r="D111" s="119"/>
      <c r="E111" s="120"/>
      <c r="G111" s="2" t="s">
        <v>77</v>
      </c>
      <c r="H111" s="151">
        <f t="shared" ref="H111" si="11">SUM(H109:H110)</f>
        <v>0</v>
      </c>
      <c r="I111" s="151">
        <f t="shared" ref="I111:J111" si="12">SUM(I109:I110)</f>
        <v>0</v>
      </c>
      <c r="J111" s="151">
        <f t="shared" si="12"/>
        <v>0</v>
      </c>
    </row>
    <row r="112" spans="1:10" x14ac:dyDescent="0.25">
      <c r="A112" s="16">
        <v>1</v>
      </c>
      <c r="B112" s="16">
        <v>2</v>
      </c>
      <c r="D112" s="1">
        <v>642</v>
      </c>
      <c r="E112" s="9" t="s">
        <v>210</v>
      </c>
      <c r="G112" s="1" t="s">
        <v>55</v>
      </c>
      <c r="H112" s="147">
        <v>4000</v>
      </c>
      <c r="I112" s="147">
        <v>0</v>
      </c>
      <c r="J112" s="147">
        <f>I112+H112</f>
        <v>4000</v>
      </c>
    </row>
    <row r="113" spans="1:10" x14ac:dyDescent="0.25">
      <c r="A113" s="117">
        <v>1</v>
      </c>
      <c r="B113" s="117">
        <v>2</v>
      </c>
      <c r="C113" s="118"/>
      <c r="D113" s="119"/>
      <c r="E113" s="120"/>
      <c r="G113" s="2" t="s">
        <v>56</v>
      </c>
      <c r="H113" s="151">
        <f t="shared" ref="H113" si="13">SUM(H112)</f>
        <v>4000</v>
      </c>
      <c r="I113" s="151">
        <f t="shared" ref="I113:J113" si="14">SUM(I112)</f>
        <v>0</v>
      </c>
      <c r="J113" s="151">
        <f t="shared" si="14"/>
        <v>4000</v>
      </c>
    </row>
    <row r="114" spans="1:10" x14ac:dyDescent="0.25">
      <c r="A114" s="16">
        <v>1</v>
      </c>
      <c r="B114" s="16">
        <v>3</v>
      </c>
      <c r="D114" s="1">
        <v>637</v>
      </c>
      <c r="E114" s="9" t="s">
        <v>202</v>
      </c>
      <c r="G114" s="1" t="s">
        <v>57</v>
      </c>
      <c r="H114" s="147">
        <v>500</v>
      </c>
      <c r="I114" s="147">
        <v>0</v>
      </c>
      <c r="J114" s="147">
        <f>I114+H114</f>
        <v>500</v>
      </c>
    </row>
    <row r="115" spans="1:10" x14ac:dyDescent="0.25">
      <c r="A115" s="117">
        <v>1</v>
      </c>
      <c r="B115" s="117">
        <v>3</v>
      </c>
      <c r="C115" s="118"/>
      <c r="D115" s="119"/>
      <c r="E115" s="120"/>
      <c r="G115" s="3" t="s">
        <v>58</v>
      </c>
      <c r="H115" s="151">
        <f t="shared" ref="H115" si="15">SUM(H114)</f>
        <v>500</v>
      </c>
      <c r="I115" s="151">
        <f t="shared" ref="I115:J115" si="16">SUM(I114)</f>
        <v>0</v>
      </c>
      <c r="J115" s="151">
        <f t="shared" si="16"/>
        <v>500</v>
      </c>
    </row>
    <row r="116" spans="1:10" x14ac:dyDescent="0.25">
      <c r="A116" s="16">
        <v>1</v>
      </c>
      <c r="B116" s="16">
        <v>4</v>
      </c>
      <c r="D116" s="1">
        <v>611</v>
      </c>
      <c r="E116" s="9"/>
      <c r="G116" s="1" t="s">
        <v>59</v>
      </c>
      <c r="H116" s="149">
        <v>900</v>
      </c>
      <c r="I116" s="147">
        <v>0</v>
      </c>
      <c r="J116" s="147">
        <f>I116+H116</f>
        <v>900</v>
      </c>
    </row>
    <row r="117" spans="1:10" x14ac:dyDescent="0.25">
      <c r="A117" s="117">
        <v>1</v>
      </c>
      <c r="B117" s="117">
        <v>4</v>
      </c>
      <c r="C117" s="118"/>
      <c r="D117" s="119"/>
      <c r="E117" s="120"/>
      <c r="G117" s="3" t="s">
        <v>60</v>
      </c>
      <c r="H117" s="151">
        <f t="shared" ref="H117" si="17">SUM(H116)</f>
        <v>900</v>
      </c>
      <c r="I117" s="151">
        <f t="shared" ref="I117:J117" si="18">SUM(I116)</f>
        <v>0</v>
      </c>
      <c r="J117" s="151">
        <f t="shared" si="18"/>
        <v>900</v>
      </c>
    </row>
    <row r="118" spans="1:10" x14ac:dyDescent="0.25">
      <c r="A118" s="16">
        <v>1</v>
      </c>
      <c r="B118" s="16">
        <v>5</v>
      </c>
      <c r="D118" s="1">
        <v>637</v>
      </c>
      <c r="E118" s="9" t="s">
        <v>204</v>
      </c>
      <c r="G118" s="1" t="s">
        <v>61</v>
      </c>
      <c r="H118" s="149">
        <v>2200</v>
      </c>
      <c r="I118" s="147">
        <v>0</v>
      </c>
      <c r="J118" s="147">
        <f>I118+H118</f>
        <v>2200</v>
      </c>
    </row>
    <row r="119" spans="1:10" x14ac:dyDescent="0.25">
      <c r="A119" s="117">
        <v>1</v>
      </c>
      <c r="B119" s="117">
        <v>5</v>
      </c>
      <c r="C119" s="118"/>
      <c r="D119" s="119"/>
      <c r="E119" s="120"/>
      <c r="G119" s="3" t="s">
        <v>62</v>
      </c>
      <c r="H119" s="151">
        <f t="shared" ref="H119" si="19">SUM(H118)</f>
        <v>2200</v>
      </c>
      <c r="I119" s="151">
        <f t="shared" ref="I119:J119" si="20">SUM(I118)</f>
        <v>0</v>
      </c>
      <c r="J119" s="151">
        <f t="shared" si="20"/>
        <v>2200</v>
      </c>
    </row>
    <row r="120" spans="1:10" x14ac:dyDescent="0.25">
      <c r="A120" s="16">
        <v>1</v>
      </c>
      <c r="B120" s="16">
        <v>6</v>
      </c>
      <c r="D120" s="1">
        <v>637</v>
      </c>
      <c r="E120" s="9" t="s">
        <v>215</v>
      </c>
      <c r="G120" s="1" t="s">
        <v>63</v>
      </c>
      <c r="H120" s="149">
        <v>3500</v>
      </c>
      <c r="I120" s="147">
        <v>0</v>
      </c>
      <c r="J120" s="147">
        <f>I120+H120</f>
        <v>3500</v>
      </c>
    </row>
    <row r="121" spans="1:10" x14ac:dyDescent="0.25">
      <c r="A121" s="117">
        <v>1</v>
      </c>
      <c r="B121" s="117">
        <v>6</v>
      </c>
      <c r="C121" s="118"/>
      <c r="D121" s="119"/>
      <c r="E121" s="120"/>
      <c r="G121" s="3" t="s">
        <v>64</v>
      </c>
      <c r="H121" s="151">
        <f t="shared" ref="H121" si="21">SUM(H120)</f>
        <v>3500</v>
      </c>
      <c r="I121" s="151">
        <f t="shared" ref="I121:J121" si="22">SUM(I120)</f>
        <v>0</v>
      </c>
      <c r="J121" s="151">
        <f t="shared" si="22"/>
        <v>3500</v>
      </c>
    </row>
    <row r="122" spans="1:10" x14ac:dyDescent="0.25">
      <c r="A122" s="16"/>
      <c r="B122" s="16"/>
      <c r="D122" s="1"/>
      <c r="E122" s="9"/>
      <c r="G122" s="4" t="s">
        <v>65</v>
      </c>
      <c r="H122" s="152">
        <f>H20+H30+H35+H108+H111+H113+H115+H117+H119+H121</f>
        <v>339165</v>
      </c>
      <c r="I122" s="152">
        <f>I20+I30+I35+I108+I111+I113+I115+I117+I119+I121</f>
        <v>118369</v>
      </c>
      <c r="J122" s="152">
        <f>J20+J30+J35+J108+J111+J113+J115+J117+J119+J121</f>
        <v>457534</v>
      </c>
    </row>
    <row r="123" spans="1:10" x14ac:dyDescent="0.25">
      <c r="A123" s="16">
        <v>10</v>
      </c>
      <c r="B123" s="16">
        <v>1</v>
      </c>
      <c r="D123" s="1">
        <v>632</v>
      </c>
      <c r="E123" s="9" t="s">
        <v>201</v>
      </c>
      <c r="G123" s="1" t="s">
        <v>377</v>
      </c>
      <c r="H123" s="147">
        <v>400</v>
      </c>
      <c r="I123" s="147">
        <v>0</v>
      </c>
      <c r="J123" s="147">
        <f t="shared" ref="J123:J135" si="23">I123+H123</f>
        <v>400</v>
      </c>
    </row>
    <row r="124" spans="1:10" x14ac:dyDescent="0.25">
      <c r="A124" s="16">
        <v>10</v>
      </c>
      <c r="B124" s="16">
        <v>1</v>
      </c>
      <c r="D124" s="1">
        <v>633</v>
      </c>
      <c r="E124" s="9" t="s">
        <v>210</v>
      </c>
      <c r="G124" s="1" t="s">
        <v>66</v>
      </c>
      <c r="H124" s="147">
        <v>3000</v>
      </c>
      <c r="I124" s="147">
        <v>0</v>
      </c>
      <c r="J124" s="147">
        <f t="shared" si="23"/>
        <v>3000</v>
      </c>
    </row>
    <row r="125" spans="1:10" x14ac:dyDescent="0.25">
      <c r="A125" s="16">
        <v>10</v>
      </c>
      <c r="B125" s="16">
        <v>1</v>
      </c>
      <c r="D125" s="1">
        <v>635</v>
      </c>
      <c r="E125" s="9" t="s">
        <v>210</v>
      </c>
      <c r="G125" s="1" t="s">
        <v>225</v>
      </c>
      <c r="H125" s="147">
        <v>200</v>
      </c>
      <c r="I125" s="147">
        <v>0</v>
      </c>
      <c r="J125" s="147">
        <f t="shared" si="23"/>
        <v>200</v>
      </c>
    </row>
    <row r="126" spans="1:10" x14ac:dyDescent="0.25">
      <c r="A126" s="16">
        <v>10</v>
      </c>
      <c r="B126" s="16">
        <v>1</v>
      </c>
      <c r="D126" s="1">
        <v>632</v>
      </c>
      <c r="E126" s="9" t="s">
        <v>200</v>
      </c>
      <c r="G126" s="1" t="s">
        <v>67</v>
      </c>
      <c r="H126" s="147">
        <v>900</v>
      </c>
      <c r="I126" s="147">
        <v>0</v>
      </c>
      <c r="J126" s="147">
        <f t="shared" si="23"/>
        <v>900</v>
      </c>
    </row>
    <row r="127" spans="1:10" x14ac:dyDescent="0.25">
      <c r="A127" s="16">
        <v>10</v>
      </c>
      <c r="B127" s="16">
        <v>1</v>
      </c>
      <c r="D127" s="1">
        <v>632</v>
      </c>
      <c r="E127" s="9" t="s">
        <v>201</v>
      </c>
      <c r="G127" s="1" t="s">
        <v>68</v>
      </c>
      <c r="H127" s="147">
        <v>1600</v>
      </c>
      <c r="I127" s="147">
        <v>0</v>
      </c>
      <c r="J127" s="147">
        <f t="shared" si="23"/>
        <v>1600</v>
      </c>
    </row>
    <row r="128" spans="1:10" x14ac:dyDescent="0.25">
      <c r="A128" s="16">
        <v>10</v>
      </c>
      <c r="B128" s="16">
        <v>1</v>
      </c>
      <c r="D128" s="1">
        <v>632</v>
      </c>
      <c r="E128" s="9" t="s">
        <v>200</v>
      </c>
      <c r="G128" s="1" t="s">
        <v>69</v>
      </c>
      <c r="H128" s="147">
        <v>650</v>
      </c>
      <c r="I128" s="147">
        <v>0</v>
      </c>
      <c r="J128" s="147">
        <f t="shared" si="23"/>
        <v>650</v>
      </c>
    </row>
    <row r="129" spans="1:10" x14ac:dyDescent="0.25">
      <c r="A129" s="16">
        <v>10</v>
      </c>
      <c r="B129" s="16">
        <v>1</v>
      </c>
      <c r="D129" s="1">
        <v>632</v>
      </c>
      <c r="E129" s="9" t="s">
        <v>201</v>
      </c>
      <c r="G129" s="1" t="s">
        <v>70</v>
      </c>
      <c r="H129" s="147">
        <v>1500</v>
      </c>
      <c r="I129" s="147">
        <v>0</v>
      </c>
      <c r="J129" s="147">
        <f t="shared" si="23"/>
        <v>1500</v>
      </c>
    </row>
    <row r="130" spans="1:10" x14ac:dyDescent="0.25">
      <c r="A130" s="16">
        <v>10</v>
      </c>
      <c r="B130" s="16">
        <v>1</v>
      </c>
      <c r="D130" s="1">
        <v>632</v>
      </c>
      <c r="E130" s="9" t="s">
        <v>200</v>
      </c>
      <c r="G130" s="1" t="s">
        <v>71</v>
      </c>
      <c r="H130" s="147">
        <v>400</v>
      </c>
      <c r="I130" s="147">
        <v>0</v>
      </c>
      <c r="J130" s="147">
        <f t="shared" si="23"/>
        <v>400</v>
      </c>
    </row>
    <row r="131" spans="1:10" x14ac:dyDescent="0.25">
      <c r="A131" s="16">
        <v>10</v>
      </c>
      <c r="B131" s="16">
        <v>1</v>
      </c>
      <c r="D131" s="1">
        <v>632</v>
      </c>
      <c r="E131" s="9" t="s">
        <v>201</v>
      </c>
      <c r="G131" s="1" t="s">
        <v>72</v>
      </c>
      <c r="H131" s="147">
        <v>1400</v>
      </c>
      <c r="I131" s="147">
        <v>0</v>
      </c>
      <c r="J131" s="147">
        <f t="shared" si="23"/>
        <v>1400</v>
      </c>
    </row>
    <row r="132" spans="1:10" x14ac:dyDescent="0.25">
      <c r="A132" s="16">
        <v>10</v>
      </c>
      <c r="B132" s="16">
        <v>1</v>
      </c>
      <c r="D132" s="1">
        <v>632</v>
      </c>
      <c r="E132" s="9" t="s">
        <v>200</v>
      </c>
      <c r="G132" s="1" t="s">
        <v>73</v>
      </c>
      <c r="H132" s="147">
        <v>520</v>
      </c>
      <c r="I132" s="147">
        <v>0</v>
      </c>
      <c r="J132" s="147">
        <f t="shared" si="23"/>
        <v>520</v>
      </c>
    </row>
    <row r="133" spans="1:10" x14ac:dyDescent="0.25">
      <c r="A133" s="16">
        <v>10</v>
      </c>
      <c r="B133" s="16">
        <v>1</v>
      </c>
      <c r="D133" s="1">
        <v>632</v>
      </c>
      <c r="E133" s="9" t="s">
        <v>201</v>
      </c>
      <c r="G133" s="1" t="s">
        <v>74</v>
      </c>
      <c r="H133" s="147">
        <v>2000</v>
      </c>
      <c r="I133" s="147">
        <v>0</v>
      </c>
      <c r="J133" s="147">
        <f t="shared" si="23"/>
        <v>2000</v>
      </c>
    </row>
    <row r="134" spans="1:10" x14ac:dyDescent="0.25">
      <c r="A134" s="16">
        <v>10</v>
      </c>
      <c r="B134" s="16">
        <v>1</v>
      </c>
      <c r="D134" s="1">
        <v>632</v>
      </c>
      <c r="E134" s="9" t="s">
        <v>200</v>
      </c>
      <c r="G134" s="1" t="s">
        <v>75</v>
      </c>
      <c r="H134" s="147">
        <v>350</v>
      </c>
      <c r="I134" s="147">
        <v>0</v>
      </c>
      <c r="J134" s="147">
        <f t="shared" si="23"/>
        <v>350</v>
      </c>
    </row>
    <row r="135" spans="1:10" x14ac:dyDescent="0.25">
      <c r="A135" s="16">
        <v>10</v>
      </c>
      <c r="B135" s="16">
        <v>1</v>
      </c>
      <c r="D135" s="1">
        <v>632</v>
      </c>
      <c r="E135" s="9" t="s">
        <v>201</v>
      </c>
      <c r="G135" s="1" t="s">
        <v>76</v>
      </c>
      <c r="H135" s="147">
        <v>2000</v>
      </c>
      <c r="I135" s="147">
        <v>0</v>
      </c>
      <c r="J135" s="147">
        <f t="shared" si="23"/>
        <v>2000</v>
      </c>
    </row>
    <row r="136" spans="1:10" x14ac:dyDescent="0.25">
      <c r="A136" s="117">
        <v>10</v>
      </c>
      <c r="B136" s="117">
        <v>1</v>
      </c>
      <c r="C136" s="118"/>
      <c r="D136" s="119"/>
      <c r="E136" s="120"/>
      <c r="F136" s="118"/>
      <c r="G136" s="3" t="s">
        <v>221</v>
      </c>
      <c r="H136" s="151">
        <f t="shared" ref="H136" si="24">SUM(H123:H135)</f>
        <v>14920</v>
      </c>
      <c r="I136" s="151">
        <f t="shared" ref="I136:J136" si="25">SUM(I123:I135)</f>
        <v>0</v>
      </c>
      <c r="J136" s="151">
        <f t="shared" si="25"/>
        <v>14920</v>
      </c>
    </row>
    <row r="137" spans="1:10" x14ac:dyDescent="0.25">
      <c r="A137" s="16">
        <v>10</v>
      </c>
      <c r="B137" s="16">
        <v>2</v>
      </c>
      <c r="D137" s="1">
        <v>651</v>
      </c>
      <c r="E137" s="9" t="s">
        <v>201</v>
      </c>
      <c r="G137" s="1" t="s">
        <v>78</v>
      </c>
      <c r="H137" s="149">
        <v>18124</v>
      </c>
      <c r="I137" s="147">
        <v>0</v>
      </c>
      <c r="J137" s="147">
        <f>I137+H137</f>
        <v>18124</v>
      </c>
    </row>
    <row r="138" spans="1:10" x14ac:dyDescent="0.25">
      <c r="A138" s="117">
        <v>10</v>
      </c>
      <c r="B138" s="117">
        <v>2</v>
      </c>
      <c r="C138" s="118"/>
      <c r="D138" s="119"/>
      <c r="E138" s="120"/>
      <c r="G138" s="3" t="s">
        <v>222</v>
      </c>
      <c r="H138" s="151">
        <f t="shared" ref="H138" si="26">SUM(H137)</f>
        <v>18124</v>
      </c>
      <c r="I138" s="151">
        <f t="shared" ref="I138:J138" si="27">SUM(I137)</f>
        <v>0</v>
      </c>
      <c r="J138" s="151">
        <f t="shared" si="27"/>
        <v>18124</v>
      </c>
    </row>
    <row r="139" spans="1:10" x14ac:dyDescent="0.25">
      <c r="A139" s="16">
        <v>10</v>
      </c>
      <c r="B139" s="16">
        <v>2</v>
      </c>
      <c r="D139" s="1">
        <v>821</v>
      </c>
      <c r="E139" s="9" t="s">
        <v>204</v>
      </c>
      <c r="G139" s="1" t="s">
        <v>79</v>
      </c>
      <c r="H139" s="149">
        <v>27916</v>
      </c>
      <c r="I139" s="147">
        <v>0</v>
      </c>
      <c r="J139" s="147">
        <f>I139+H139</f>
        <v>27916</v>
      </c>
    </row>
    <row r="140" spans="1:10" s="115" customFormat="1" x14ac:dyDescent="0.25">
      <c r="A140" s="86">
        <v>10</v>
      </c>
      <c r="B140" s="86">
        <v>3</v>
      </c>
      <c r="D140" s="88">
        <v>821</v>
      </c>
      <c r="E140" s="116" t="s">
        <v>203</v>
      </c>
      <c r="G140" s="88" t="s">
        <v>588</v>
      </c>
      <c r="H140" s="183">
        <v>0</v>
      </c>
      <c r="I140" s="183">
        <v>92500</v>
      </c>
      <c r="J140" s="150">
        <f>I140+H140</f>
        <v>92500</v>
      </c>
    </row>
    <row r="141" spans="1:10" x14ac:dyDescent="0.25">
      <c r="A141" s="138">
        <v>10</v>
      </c>
      <c r="B141" s="138">
        <v>2</v>
      </c>
      <c r="C141" s="139"/>
      <c r="D141" s="140"/>
      <c r="E141" s="141"/>
      <c r="F141" s="139"/>
      <c r="G141" s="140" t="s">
        <v>223</v>
      </c>
      <c r="H141" s="153">
        <f>SUM(H139:H139)</f>
        <v>27916</v>
      </c>
      <c r="I141" s="153">
        <f>SUM(I139:I140)</f>
        <v>92500</v>
      </c>
      <c r="J141" s="153">
        <f>SUM(J139:J140)</f>
        <v>120416</v>
      </c>
    </row>
    <row r="142" spans="1:10" x14ac:dyDescent="0.25">
      <c r="A142" s="16">
        <v>10</v>
      </c>
      <c r="B142" s="16">
        <v>3</v>
      </c>
      <c r="D142" s="1">
        <v>637</v>
      </c>
      <c r="E142" s="9" t="s">
        <v>204</v>
      </c>
      <c r="G142" s="1" t="s">
        <v>80</v>
      </c>
      <c r="H142" s="149">
        <v>3000</v>
      </c>
      <c r="I142" s="149">
        <v>6500</v>
      </c>
      <c r="J142" s="147">
        <f>I142+H142</f>
        <v>9500</v>
      </c>
    </row>
    <row r="143" spans="1:10" x14ac:dyDescent="0.25">
      <c r="A143" s="117">
        <v>10</v>
      </c>
      <c r="B143" s="117">
        <v>3</v>
      </c>
      <c r="C143" s="118"/>
      <c r="D143" s="119"/>
      <c r="E143" s="120"/>
      <c r="G143" s="3" t="s">
        <v>224</v>
      </c>
      <c r="H143" s="151">
        <f t="shared" ref="H143" si="28">SUM(H142:H142)</f>
        <v>3000</v>
      </c>
      <c r="I143" s="151">
        <f t="shared" ref="I143:J143" si="29">SUM(I142:I142)</f>
        <v>6500</v>
      </c>
      <c r="J143" s="151">
        <f t="shared" si="29"/>
        <v>9500</v>
      </c>
    </row>
    <row r="144" spans="1:10" x14ac:dyDescent="0.25">
      <c r="A144" s="16">
        <v>10</v>
      </c>
      <c r="B144" s="16">
        <v>3</v>
      </c>
      <c r="D144" s="1">
        <v>711</v>
      </c>
      <c r="E144" s="9" t="s">
        <v>200</v>
      </c>
      <c r="G144" s="1" t="s">
        <v>81</v>
      </c>
      <c r="H144" s="147">
        <v>0</v>
      </c>
      <c r="I144" s="147">
        <v>226</v>
      </c>
      <c r="J144" s="147">
        <f t="shared" ref="J144:J146" si="30">I144+H144</f>
        <v>226</v>
      </c>
    </row>
    <row r="145" spans="1:10" x14ac:dyDescent="0.25">
      <c r="A145" s="16">
        <v>10</v>
      </c>
      <c r="B145" s="16">
        <v>3</v>
      </c>
      <c r="D145" s="1">
        <v>716</v>
      </c>
      <c r="E145" s="9"/>
      <c r="G145" s="1" t="s">
        <v>429</v>
      </c>
      <c r="H145" s="147">
        <v>6000</v>
      </c>
      <c r="I145" s="147">
        <v>0</v>
      </c>
      <c r="J145" s="147">
        <f t="shared" si="30"/>
        <v>6000</v>
      </c>
    </row>
    <row r="146" spans="1:10" x14ac:dyDescent="0.25">
      <c r="A146" s="16">
        <v>10</v>
      </c>
      <c r="B146" s="16">
        <v>3</v>
      </c>
      <c r="D146" s="1">
        <v>717</v>
      </c>
      <c r="E146" s="9" t="s">
        <v>200</v>
      </c>
      <c r="G146" s="1" t="s">
        <v>82</v>
      </c>
      <c r="H146" s="147">
        <v>250000</v>
      </c>
      <c r="I146" s="147">
        <v>0</v>
      </c>
      <c r="J146" s="147">
        <f t="shared" si="30"/>
        <v>250000</v>
      </c>
    </row>
    <row r="147" spans="1:10" x14ac:dyDescent="0.25">
      <c r="A147" s="93">
        <v>10</v>
      </c>
      <c r="B147" s="93">
        <v>3</v>
      </c>
      <c r="C147" s="114"/>
      <c r="D147" s="91"/>
      <c r="E147" s="123"/>
      <c r="F147" s="114"/>
      <c r="G147" s="91" t="s">
        <v>135</v>
      </c>
      <c r="H147" s="154">
        <f t="shared" ref="H147" si="31">SUM(H144:H146)</f>
        <v>256000</v>
      </c>
      <c r="I147" s="154">
        <f t="shared" ref="I147:J147" si="32">SUM(I144:I146)</f>
        <v>226</v>
      </c>
      <c r="J147" s="154">
        <f t="shared" si="32"/>
        <v>256226</v>
      </c>
    </row>
    <row r="148" spans="1:10" x14ac:dyDescent="0.25">
      <c r="A148" s="16">
        <v>11</v>
      </c>
      <c r="B148" s="16">
        <v>1</v>
      </c>
      <c r="D148" s="1">
        <v>611</v>
      </c>
      <c r="E148" s="9"/>
      <c r="G148" s="1" t="s">
        <v>403</v>
      </c>
      <c r="H148" s="147">
        <v>1300</v>
      </c>
      <c r="I148" s="147">
        <v>0</v>
      </c>
      <c r="J148" s="147">
        <f t="shared" ref="J148:J155" si="33">I148+H148</f>
        <v>1300</v>
      </c>
    </row>
    <row r="149" spans="1:10" x14ac:dyDescent="0.25">
      <c r="A149" s="16">
        <v>11</v>
      </c>
      <c r="B149" s="16">
        <v>1</v>
      </c>
      <c r="D149" s="1">
        <v>623</v>
      </c>
      <c r="E149" s="9"/>
      <c r="G149" s="1" t="s">
        <v>396</v>
      </c>
      <c r="H149" s="147">
        <v>200</v>
      </c>
      <c r="I149" s="147">
        <v>0</v>
      </c>
      <c r="J149" s="147">
        <f t="shared" si="33"/>
        <v>200</v>
      </c>
    </row>
    <row r="150" spans="1:10" x14ac:dyDescent="0.25">
      <c r="A150" s="16">
        <v>11</v>
      </c>
      <c r="B150" s="16">
        <v>1</v>
      </c>
      <c r="D150" s="1">
        <v>625</v>
      </c>
      <c r="E150" s="9" t="s">
        <v>200</v>
      </c>
      <c r="G150" s="1" t="s">
        <v>397</v>
      </c>
      <c r="H150" s="147">
        <v>40</v>
      </c>
      <c r="I150" s="147">
        <v>0</v>
      </c>
      <c r="J150" s="147">
        <f t="shared" si="33"/>
        <v>40</v>
      </c>
    </row>
    <row r="151" spans="1:10" x14ac:dyDescent="0.25">
      <c r="A151" s="16">
        <v>11</v>
      </c>
      <c r="B151" s="16">
        <v>1</v>
      </c>
      <c r="D151" s="1">
        <v>625</v>
      </c>
      <c r="E151" s="9" t="s">
        <v>201</v>
      </c>
      <c r="G151" s="1" t="s">
        <v>398</v>
      </c>
      <c r="H151" s="147">
        <v>300</v>
      </c>
      <c r="I151" s="147">
        <v>0</v>
      </c>
      <c r="J151" s="147">
        <f t="shared" si="33"/>
        <v>300</v>
      </c>
    </row>
    <row r="152" spans="1:10" x14ac:dyDescent="0.25">
      <c r="A152" s="16">
        <v>11</v>
      </c>
      <c r="B152" s="16">
        <v>1</v>
      </c>
      <c r="D152" s="1">
        <v>625</v>
      </c>
      <c r="E152" s="9" t="s">
        <v>202</v>
      </c>
      <c r="G152" s="1" t="s">
        <v>399</v>
      </c>
      <c r="H152" s="147">
        <v>25</v>
      </c>
      <c r="I152" s="147">
        <v>0</v>
      </c>
      <c r="J152" s="147">
        <f t="shared" si="33"/>
        <v>25</v>
      </c>
    </row>
    <row r="153" spans="1:10" x14ac:dyDescent="0.25">
      <c r="A153" s="16">
        <v>11</v>
      </c>
      <c r="B153" s="16">
        <v>1</v>
      </c>
      <c r="D153" s="1">
        <v>625</v>
      </c>
      <c r="E153" s="9" t="s">
        <v>203</v>
      </c>
      <c r="G153" s="1" t="s">
        <v>400</v>
      </c>
      <c r="H153" s="147">
        <v>60</v>
      </c>
      <c r="I153" s="147">
        <v>0</v>
      </c>
      <c r="J153" s="147">
        <f t="shared" si="33"/>
        <v>60</v>
      </c>
    </row>
    <row r="154" spans="1:10" x14ac:dyDescent="0.25">
      <c r="A154" s="16">
        <v>11</v>
      </c>
      <c r="B154" s="16">
        <v>1</v>
      </c>
      <c r="D154" s="1">
        <v>625</v>
      </c>
      <c r="E154" s="9" t="s">
        <v>204</v>
      </c>
      <c r="G154" s="1" t="s">
        <v>401</v>
      </c>
      <c r="H154" s="147">
        <v>30</v>
      </c>
      <c r="I154" s="147">
        <v>0</v>
      </c>
      <c r="J154" s="147">
        <f t="shared" si="33"/>
        <v>30</v>
      </c>
    </row>
    <row r="155" spans="1:10" x14ac:dyDescent="0.25">
      <c r="A155" s="16">
        <v>11</v>
      </c>
      <c r="B155" s="16">
        <v>1</v>
      </c>
      <c r="D155" s="1">
        <v>625</v>
      </c>
      <c r="E155" s="9" t="s">
        <v>205</v>
      </c>
      <c r="G155" s="1" t="s">
        <v>402</v>
      </c>
      <c r="H155" s="147">
        <v>100</v>
      </c>
      <c r="I155" s="147">
        <v>0</v>
      </c>
      <c r="J155" s="147">
        <f t="shared" si="33"/>
        <v>100</v>
      </c>
    </row>
    <row r="156" spans="1:10" x14ac:dyDescent="0.25">
      <c r="A156" s="117">
        <v>11</v>
      </c>
      <c r="B156" s="117">
        <v>1</v>
      </c>
      <c r="C156" s="118"/>
      <c r="D156" s="119"/>
      <c r="E156" s="120"/>
      <c r="G156" s="3" t="s">
        <v>90</v>
      </c>
      <c r="H156" s="151">
        <f>SUM(H148:H155)</f>
        <v>2055</v>
      </c>
      <c r="I156" s="151">
        <f>SUM(I148:I155)</f>
        <v>0</v>
      </c>
      <c r="J156" s="151">
        <f>SUM(J148:J155)</f>
        <v>2055</v>
      </c>
    </row>
    <row r="157" spans="1:10" x14ac:dyDescent="0.25">
      <c r="A157" s="16">
        <v>11</v>
      </c>
      <c r="B157" s="16">
        <v>1</v>
      </c>
      <c r="D157" s="1">
        <v>611</v>
      </c>
      <c r="E157" s="9"/>
      <c r="G157" s="1" t="s">
        <v>83</v>
      </c>
      <c r="H157" s="147">
        <v>240</v>
      </c>
      <c r="I157" s="147">
        <v>0</v>
      </c>
      <c r="J157" s="147">
        <f t="shared" ref="J157:J164" si="34">I157+H157</f>
        <v>240</v>
      </c>
    </row>
    <row r="158" spans="1:10" x14ac:dyDescent="0.25">
      <c r="A158" s="16">
        <v>11</v>
      </c>
      <c r="B158" s="16">
        <v>1</v>
      </c>
      <c r="D158" s="1">
        <v>623</v>
      </c>
      <c r="E158" s="9"/>
      <c r="G158" s="1" t="s">
        <v>84</v>
      </c>
      <c r="H158" s="147">
        <v>50</v>
      </c>
      <c r="I158" s="147">
        <v>0</v>
      </c>
      <c r="J158" s="147">
        <f t="shared" si="34"/>
        <v>50</v>
      </c>
    </row>
    <row r="159" spans="1:10" x14ac:dyDescent="0.25">
      <c r="A159" s="16">
        <v>11</v>
      </c>
      <c r="B159" s="16">
        <v>1</v>
      </c>
      <c r="D159" s="1">
        <v>625</v>
      </c>
      <c r="E159" s="9" t="s">
        <v>200</v>
      </c>
      <c r="G159" s="1" t="s">
        <v>85</v>
      </c>
      <c r="H159" s="147">
        <v>10</v>
      </c>
      <c r="I159" s="147">
        <v>0</v>
      </c>
      <c r="J159" s="147">
        <f t="shared" si="34"/>
        <v>10</v>
      </c>
    </row>
    <row r="160" spans="1:10" x14ac:dyDescent="0.25">
      <c r="A160" s="16">
        <v>11</v>
      </c>
      <c r="B160" s="16">
        <v>1</v>
      </c>
      <c r="D160" s="1">
        <v>625</v>
      </c>
      <c r="E160" s="9" t="s">
        <v>201</v>
      </c>
      <c r="G160" s="1" t="s">
        <v>86</v>
      </c>
      <c r="H160" s="147">
        <v>50</v>
      </c>
      <c r="I160" s="147">
        <v>0</v>
      </c>
      <c r="J160" s="147">
        <f t="shared" si="34"/>
        <v>50</v>
      </c>
    </row>
    <row r="161" spans="1:10" x14ac:dyDescent="0.25">
      <c r="A161" s="16">
        <v>11</v>
      </c>
      <c r="B161" s="16">
        <v>1</v>
      </c>
      <c r="D161" s="1">
        <v>625</v>
      </c>
      <c r="E161" s="9" t="s">
        <v>202</v>
      </c>
      <c r="G161" s="1" t="s">
        <v>87</v>
      </c>
      <c r="H161" s="147">
        <v>10</v>
      </c>
      <c r="I161" s="147">
        <v>0</v>
      </c>
      <c r="J161" s="147">
        <f t="shared" si="34"/>
        <v>10</v>
      </c>
    </row>
    <row r="162" spans="1:10" x14ac:dyDescent="0.25">
      <c r="A162" s="16">
        <v>11</v>
      </c>
      <c r="B162" s="16">
        <v>1</v>
      </c>
      <c r="D162" s="1">
        <v>625</v>
      </c>
      <c r="E162" s="9" t="s">
        <v>203</v>
      </c>
      <c r="G162" s="1" t="s">
        <v>88</v>
      </c>
      <c r="H162" s="147">
        <v>10</v>
      </c>
      <c r="I162" s="147">
        <v>0</v>
      </c>
      <c r="J162" s="147">
        <f t="shared" si="34"/>
        <v>10</v>
      </c>
    </row>
    <row r="163" spans="1:10" x14ac:dyDescent="0.25">
      <c r="A163" s="16">
        <v>11</v>
      </c>
      <c r="B163" s="16">
        <v>1</v>
      </c>
      <c r="D163" s="1">
        <v>625</v>
      </c>
      <c r="E163" s="9" t="s">
        <v>204</v>
      </c>
      <c r="G163" s="1" t="s">
        <v>395</v>
      </c>
      <c r="H163" s="147">
        <v>10</v>
      </c>
      <c r="I163" s="147">
        <v>0</v>
      </c>
      <c r="J163" s="147">
        <f t="shared" si="34"/>
        <v>10</v>
      </c>
    </row>
    <row r="164" spans="1:10" x14ac:dyDescent="0.25">
      <c r="A164" s="16">
        <v>11</v>
      </c>
      <c r="B164" s="16">
        <v>1</v>
      </c>
      <c r="D164" s="1">
        <v>625</v>
      </c>
      <c r="E164" s="9" t="s">
        <v>210</v>
      </c>
      <c r="G164" s="1" t="s">
        <v>89</v>
      </c>
      <c r="H164" s="147">
        <v>10</v>
      </c>
      <c r="I164" s="147">
        <v>0</v>
      </c>
      <c r="J164" s="147">
        <f t="shared" si="34"/>
        <v>10</v>
      </c>
    </row>
    <row r="165" spans="1:10" x14ac:dyDescent="0.25">
      <c r="A165" s="117">
        <v>11</v>
      </c>
      <c r="B165" s="117">
        <v>1</v>
      </c>
      <c r="C165" s="118"/>
      <c r="D165" s="119"/>
      <c r="E165" s="120"/>
      <c r="G165" s="3" t="s">
        <v>113</v>
      </c>
      <c r="H165" s="151">
        <f t="shared" ref="H165" si="35">SUM(H157:H164)</f>
        <v>390</v>
      </c>
      <c r="I165" s="151">
        <f t="shared" ref="I165:J165" si="36">SUM(I157:I164)</f>
        <v>0</v>
      </c>
      <c r="J165" s="151">
        <f t="shared" si="36"/>
        <v>390</v>
      </c>
    </row>
    <row r="166" spans="1:10" x14ac:dyDescent="0.25">
      <c r="A166" s="16">
        <v>11</v>
      </c>
      <c r="B166" s="16">
        <v>1</v>
      </c>
      <c r="D166" s="1">
        <v>611</v>
      </c>
      <c r="E166" s="9"/>
      <c r="G166" s="1" t="s">
        <v>91</v>
      </c>
      <c r="H166" s="149">
        <v>0</v>
      </c>
      <c r="I166" s="147">
        <v>0</v>
      </c>
      <c r="J166" s="147">
        <f>I166+H166</f>
        <v>0</v>
      </c>
    </row>
    <row r="167" spans="1:10" x14ac:dyDescent="0.25">
      <c r="A167" s="117">
        <v>11</v>
      </c>
      <c r="B167" s="117">
        <v>1</v>
      </c>
      <c r="C167" s="118"/>
      <c r="D167" s="119"/>
      <c r="E167" s="120"/>
      <c r="G167" s="3" t="s">
        <v>112</v>
      </c>
      <c r="H167" s="151">
        <f t="shared" ref="H167" si="37">SUM(H166)</f>
        <v>0</v>
      </c>
      <c r="I167" s="151">
        <f t="shared" ref="I167:J167" si="38">SUM(I166)</f>
        <v>0</v>
      </c>
      <c r="J167" s="151">
        <f t="shared" si="38"/>
        <v>0</v>
      </c>
    </row>
    <row r="168" spans="1:10" x14ac:dyDescent="0.25">
      <c r="A168" s="16">
        <v>11</v>
      </c>
      <c r="B168" s="16">
        <v>2</v>
      </c>
      <c r="D168" s="1">
        <v>637</v>
      </c>
      <c r="E168" s="9" t="s">
        <v>213</v>
      </c>
      <c r="G168" s="12" t="s">
        <v>218</v>
      </c>
      <c r="H168" s="149">
        <v>10000</v>
      </c>
      <c r="I168" s="147">
        <v>0</v>
      </c>
      <c r="J168" s="147">
        <f>I168+H168</f>
        <v>10000</v>
      </c>
    </row>
    <row r="169" spans="1:10" x14ac:dyDescent="0.25">
      <c r="A169" s="117">
        <v>11</v>
      </c>
      <c r="B169" s="117">
        <v>2</v>
      </c>
      <c r="C169" s="118"/>
      <c r="D169" s="119"/>
      <c r="E169" s="120"/>
      <c r="G169" s="3" t="s">
        <v>219</v>
      </c>
      <c r="H169" s="151">
        <f t="shared" ref="H169" si="39">SUM(H168)</f>
        <v>10000</v>
      </c>
      <c r="I169" s="151">
        <f t="shared" ref="I169:J169" si="40">SUM(I168)</f>
        <v>0</v>
      </c>
      <c r="J169" s="151">
        <f t="shared" si="40"/>
        <v>10000</v>
      </c>
    </row>
    <row r="170" spans="1:10" x14ac:dyDescent="0.25">
      <c r="A170" s="16">
        <v>11</v>
      </c>
      <c r="B170" s="16">
        <v>3</v>
      </c>
      <c r="D170" s="1">
        <v>637</v>
      </c>
      <c r="E170" s="9" t="s">
        <v>210</v>
      </c>
      <c r="G170" s="1" t="s">
        <v>92</v>
      </c>
      <c r="H170" s="147">
        <v>300</v>
      </c>
      <c r="I170" s="147">
        <v>0</v>
      </c>
      <c r="J170" s="147">
        <f t="shared" ref="J170:J174" si="41">I170+H170</f>
        <v>300</v>
      </c>
    </row>
    <row r="171" spans="1:10" x14ac:dyDescent="0.25">
      <c r="A171" s="16">
        <v>11</v>
      </c>
      <c r="B171" s="16">
        <v>3</v>
      </c>
      <c r="D171" s="1">
        <v>642</v>
      </c>
      <c r="E171" s="9" t="s">
        <v>215</v>
      </c>
      <c r="G171" s="1" t="s">
        <v>93</v>
      </c>
      <c r="H171" s="147">
        <v>100</v>
      </c>
      <c r="I171" s="147">
        <v>50</v>
      </c>
      <c r="J171" s="147">
        <f t="shared" si="41"/>
        <v>150</v>
      </c>
    </row>
    <row r="172" spans="1:10" x14ac:dyDescent="0.25">
      <c r="A172" s="16">
        <v>11</v>
      </c>
      <c r="B172" s="16">
        <v>3</v>
      </c>
      <c r="D172" s="1" t="s">
        <v>483</v>
      </c>
      <c r="E172" s="9" t="s">
        <v>213</v>
      </c>
      <c r="G172" s="1" t="s">
        <v>484</v>
      </c>
      <c r="H172" s="147">
        <v>8700</v>
      </c>
      <c r="I172" s="147">
        <v>0</v>
      </c>
      <c r="J172" s="147">
        <f t="shared" si="41"/>
        <v>8700</v>
      </c>
    </row>
    <row r="173" spans="1:10" x14ac:dyDescent="0.25">
      <c r="A173" s="16">
        <v>11</v>
      </c>
      <c r="B173" s="16">
        <v>3</v>
      </c>
      <c r="D173" s="1">
        <v>642</v>
      </c>
      <c r="E173" s="9"/>
      <c r="G173" s="1" t="s">
        <v>457</v>
      </c>
      <c r="H173" s="147">
        <v>0</v>
      </c>
      <c r="I173" s="147">
        <v>0</v>
      </c>
      <c r="J173" s="147">
        <f t="shared" si="41"/>
        <v>0</v>
      </c>
    </row>
    <row r="174" spans="1:10" x14ac:dyDescent="0.25">
      <c r="A174" s="16">
        <v>11</v>
      </c>
      <c r="B174" s="16">
        <v>3</v>
      </c>
      <c r="D174" s="1">
        <v>642</v>
      </c>
      <c r="E174" s="9" t="s">
        <v>215</v>
      </c>
      <c r="G174" s="1" t="s">
        <v>94</v>
      </c>
      <c r="H174" s="147">
        <v>100</v>
      </c>
      <c r="I174" s="147">
        <v>0</v>
      </c>
      <c r="J174" s="147">
        <f t="shared" si="41"/>
        <v>100</v>
      </c>
    </row>
    <row r="175" spans="1:10" x14ac:dyDescent="0.25">
      <c r="A175" s="117">
        <v>11</v>
      </c>
      <c r="B175" s="117">
        <v>3</v>
      </c>
      <c r="C175" s="118"/>
      <c r="D175" s="119"/>
      <c r="E175" s="120"/>
      <c r="G175" s="3" t="s">
        <v>111</v>
      </c>
      <c r="H175" s="151">
        <f t="shared" ref="H175" si="42">SUM(H170:H174)</f>
        <v>9200</v>
      </c>
      <c r="I175" s="151">
        <f t="shared" ref="I175:J175" si="43">SUM(I170:I174)</f>
        <v>50</v>
      </c>
      <c r="J175" s="151">
        <f t="shared" si="43"/>
        <v>9250</v>
      </c>
    </row>
    <row r="176" spans="1:10" x14ac:dyDescent="0.25">
      <c r="A176" s="16">
        <v>2</v>
      </c>
      <c r="B176" s="16">
        <v>1</v>
      </c>
      <c r="D176" s="1">
        <v>611</v>
      </c>
      <c r="E176" s="9"/>
      <c r="G176" s="1" t="s">
        <v>95</v>
      </c>
      <c r="H176" s="147">
        <v>2200</v>
      </c>
      <c r="I176" s="147">
        <v>0</v>
      </c>
      <c r="J176" s="147">
        <f t="shared" ref="J176:J190" si="44">I176+H176</f>
        <v>2200</v>
      </c>
    </row>
    <row r="177" spans="1:10" x14ac:dyDescent="0.25">
      <c r="A177" s="16">
        <v>2</v>
      </c>
      <c r="B177" s="16">
        <v>1</v>
      </c>
      <c r="D177" s="1">
        <v>623</v>
      </c>
      <c r="E177" s="9"/>
      <c r="G177" s="1" t="s">
        <v>96</v>
      </c>
      <c r="H177" s="147">
        <v>150</v>
      </c>
      <c r="I177" s="147">
        <v>0</v>
      </c>
      <c r="J177" s="147">
        <f t="shared" si="44"/>
        <v>150</v>
      </c>
    </row>
    <row r="178" spans="1:10" x14ac:dyDescent="0.25">
      <c r="A178" s="16">
        <v>2</v>
      </c>
      <c r="B178" s="16">
        <v>1</v>
      </c>
      <c r="D178" s="1">
        <v>625</v>
      </c>
      <c r="E178" s="9" t="s">
        <v>200</v>
      </c>
      <c r="G178" s="1" t="s">
        <v>97</v>
      </c>
      <c r="H178" s="147">
        <v>20</v>
      </c>
      <c r="I178" s="147">
        <v>0</v>
      </c>
      <c r="J178" s="147">
        <f t="shared" si="44"/>
        <v>20</v>
      </c>
    </row>
    <row r="179" spans="1:10" x14ac:dyDescent="0.25">
      <c r="A179" s="16">
        <v>2</v>
      </c>
      <c r="B179" s="16">
        <v>1</v>
      </c>
      <c r="D179" s="1">
        <v>625</v>
      </c>
      <c r="E179" s="9" t="s">
        <v>201</v>
      </c>
      <c r="G179" s="1" t="s">
        <v>98</v>
      </c>
      <c r="H179" s="147">
        <v>220</v>
      </c>
      <c r="I179" s="147">
        <v>0</v>
      </c>
      <c r="J179" s="147">
        <f t="shared" si="44"/>
        <v>220</v>
      </c>
    </row>
    <row r="180" spans="1:10" x14ac:dyDescent="0.25">
      <c r="A180" s="16">
        <v>2</v>
      </c>
      <c r="B180" s="16">
        <v>1</v>
      </c>
      <c r="D180" s="1">
        <v>625</v>
      </c>
      <c r="E180" s="9" t="s">
        <v>202</v>
      </c>
      <c r="G180" s="1" t="s">
        <v>99</v>
      </c>
      <c r="H180" s="147">
        <v>10</v>
      </c>
      <c r="I180" s="147">
        <v>0</v>
      </c>
      <c r="J180" s="147">
        <f t="shared" si="44"/>
        <v>10</v>
      </c>
    </row>
    <row r="181" spans="1:10" x14ac:dyDescent="0.25">
      <c r="A181" s="16">
        <v>2</v>
      </c>
      <c r="B181" s="16">
        <v>1</v>
      </c>
      <c r="D181" s="1">
        <v>625</v>
      </c>
      <c r="E181" s="9" t="s">
        <v>203</v>
      </c>
      <c r="G181" s="1" t="s">
        <v>100</v>
      </c>
      <c r="H181" s="147">
        <v>45</v>
      </c>
      <c r="I181" s="147">
        <v>0</v>
      </c>
      <c r="J181" s="147">
        <f t="shared" si="44"/>
        <v>45</v>
      </c>
    </row>
    <row r="182" spans="1:10" x14ac:dyDescent="0.25">
      <c r="A182" s="16">
        <v>2</v>
      </c>
      <c r="B182" s="16">
        <v>1</v>
      </c>
      <c r="D182" s="1">
        <v>625</v>
      </c>
      <c r="E182" s="9" t="s">
        <v>204</v>
      </c>
      <c r="G182" s="1" t="s">
        <v>101</v>
      </c>
      <c r="H182" s="147">
        <v>15</v>
      </c>
      <c r="I182" s="147">
        <v>0</v>
      </c>
      <c r="J182" s="147">
        <f t="shared" si="44"/>
        <v>15</v>
      </c>
    </row>
    <row r="183" spans="1:10" x14ac:dyDescent="0.25">
      <c r="A183" s="16">
        <v>2</v>
      </c>
      <c r="B183" s="16">
        <v>1</v>
      </c>
      <c r="D183" s="1">
        <v>625</v>
      </c>
      <c r="E183" s="9" t="s">
        <v>205</v>
      </c>
      <c r="G183" s="1" t="s">
        <v>102</v>
      </c>
      <c r="H183" s="147">
        <v>90</v>
      </c>
      <c r="I183" s="147">
        <v>0</v>
      </c>
      <c r="J183" s="147">
        <f t="shared" si="44"/>
        <v>90</v>
      </c>
    </row>
    <row r="184" spans="1:10" x14ac:dyDescent="0.25">
      <c r="A184" s="16">
        <v>2</v>
      </c>
      <c r="B184" s="16">
        <v>1</v>
      </c>
      <c r="D184" s="1">
        <v>633</v>
      </c>
      <c r="E184" s="9" t="s">
        <v>210</v>
      </c>
      <c r="G184" s="1" t="s">
        <v>103</v>
      </c>
      <c r="H184" s="147">
        <v>0</v>
      </c>
      <c r="I184" s="147">
        <v>0</v>
      </c>
      <c r="J184" s="147">
        <f t="shared" si="44"/>
        <v>0</v>
      </c>
    </row>
    <row r="185" spans="1:10" x14ac:dyDescent="0.25">
      <c r="A185" s="16">
        <v>2</v>
      </c>
      <c r="B185" s="16">
        <v>1</v>
      </c>
      <c r="D185" s="1">
        <v>633</v>
      </c>
      <c r="E185" s="9" t="s">
        <v>210</v>
      </c>
      <c r="G185" s="1" t="s">
        <v>104</v>
      </c>
      <c r="H185" s="147">
        <v>200</v>
      </c>
      <c r="I185" s="147">
        <v>0</v>
      </c>
      <c r="J185" s="147">
        <f t="shared" si="44"/>
        <v>200</v>
      </c>
    </row>
    <row r="186" spans="1:10" x14ac:dyDescent="0.25">
      <c r="A186" s="16">
        <v>2</v>
      </c>
      <c r="B186" s="16">
        <v>1</v>
      </c>
      <c r="D186" s="1">
        <v>641</v>
      </c>
      <c r="E186" s="9" t="s">
        <v>200</v>
      </c>
      <c r="G186" s="1" t="s">
        <v>105</v>
      </c>
      <c r="H186" s="147">
        <v>0</v>
      </c>
      <c r="I186" s="147">
        <v>0</v>
      </c>
      <c r="J186" s="147">
        <f t="shared" si="44"/>
        <v>0</v>
      </c>
    </row>
    <row r="187" spans="1:10" x14ac:dyDescent="0.25">
      <c r="A187" s="16">
        <v>2</v>
      </c>
      <c r="B187" s="16">
        <v>1</v>
      </c>
      <c r="D187" s="1">
        <v>641</v>
      </c>
      <c r="E187" s="9" t="s">
        <v>206</v>
      </c>
      <c r="G187" s="1" t="s">
        <v>108</v>
      </c>
      <c r="H187" s="147">
        <v>0</v>
      </c>
      <c r="I187" s="147">
        <v>0</v>
      </c>
      <c r="J187" s="147">
        <f t="shared" si="44"/>
        <v>0</v>
      </c>
    </row>
    <row r="188" spans="1:10" x14ac:dyDescent="0.25">
      <c r="A188" s="16">
        <v>2</v>
      </c>
      <c r="B188" s="16">
        <v>1</v>
      </c>
      <c r="D188" s="1">
        <v>642</v>
      </c>
      <c r="E188" s="9" t="s">
        <v>201</v>
      </c>
      <c r="G188" s="1" t="s">
        <v>106</v>
      </c>
      <c r="H188" s="147">
        <v>4500</v>
      </c>
      <c r="I188" s="147">
        <v>0</v>
      </c>
      <c r="J188" s="147">
        <f t="shared" si="44"/>
        <v>4500</v>
      </c>
    </row>
    <row r="189" spans="1:10" x14ac:dyDescent="0.25">
      <c r="A189" s="16">
        <v>2</v>
      </c>
      <c r="B189" s="16">
        <v>1</v>
      </c>
      <c r="D189" s="1">
        <v>642</v>
      </c>
      <c r="E189" s="9" t="s">
        <v>201</v>
      </c>
      <c r="G189" s="1" t="s">
        <v>107</v>
      </c>
      <c r="H189" s="147">
        <v>200</v>
      </c>
      <c r="I189" s="147">
        <v>0</v>
      </c>
      <c r="J189" s="147">
        <f t="shared" si="44"/>
        <v>200</v>
      </c>
    </row>
    <row r="190" spans="1:10" x14ac:dyDescent="0.25">
      <c r="A190" s="16">
        <v>2</v>
      </c>
      <c r="B190" s="16">
        <v>1</v>
      </c>
      <c r="D190" s="1">
        <v>641</v>
      </c>
      <c r="E190" s="9" t="s">
        <v>200</v>
      </c>
      <c r="G190" s="1" t="s">
        <v>109</v>
      </c>
      <c r="H190" s="147">
        <v>5500</v>
      </c>
      <c r="I190" s="147">
        <v>0</v>
      </c>
      <c r="J190" s="147">
        <f t="shared" si="44"/>
        <v>5500</v>
      </c>
    </row>
    <row r="191" spans="1:10" x14ac:dyDescent="0.25">
      <c r="A191" s="117">
        <v>2</v>
      </c>
      <c r="B191" s="117">
        <v>1</v>
      </c>
      <c r="C191" s="118"/>
      <c r="D191" s="119"/>
      <c r="E191" s="120"/>
      <c r="G191" s="3" t="s">
        <v>110</v>
      </c>
      <c r="H191" s="151">
        <f>SUM(H176:H190)</f>
        <v>13150</v>
      </c>
      <c r="I191" s="151">
        <f>SUM(I176:I190)</f>
        <v>0</v>
      </c>
      <c r="J191" s="151">
        <f>SUM(J176:J190)</f>
        <v>13150</v>
      </c>
    </row>
    <row r="192" spans="1:10" x14ac:dyDescent="0.25">
      <c r="A192" s="16">
        <v>2</v>
      </c>
      <c r="B192" s="16">
        <v>2</v>
      </c>
      <c r="D192" s="1">
        <v>633</v>
      </c>
      <c r="E192" s="9" t="s">
        <v>210</v>
      </c>
      <c r="G192" s="1" t="s">
        <v>114</v>
      </c>
      <c r="H192" s="149">
        <v>0</v>
      </c>
      <c r="I192" s="147">
        <v>0</v>
      </c>
      <c r="J192" s="147">
        <f t="shared" ref="J192:J193" si="45">I192+H192</f>
        <v>0</v>
      </c>
    </row>
    <row r="193" spans="1:10" x14ac:dyDescent="0.25">
      <c r="A193" s="16">
        <v>2</v>
      </c>
      <c r="B193" s="16">
        <v>2</v>
      </c>
      <c r="D193" s="1">
        <v>635</v>
      </c>
      <c r="E193" s="9" t="s">
        <v>203</v>
      </c>
      <c r="G193" s="1" t="s">
        <v>115</v>
      </c>
      <c r="H193" s="149">
        <v>200</v>
      </c>
      <c r="I193" s="147">
        <v>0</v>
      </c>
      <c r="J193" s="147">
        <f t="shared" si="45"/>
        <v>200</v>
      </c>
    </row>
    <row r="194" spans="1:10" x14ac:dyDescent="0.25">
      <c r="A194" s="117">
        <v>2</v>
      </c>
      <c r="B194" s="117">
        <v>2</v>
      </c>
      <c r="C194" s="118"/>
      <c r="D194" s="119"/>
      <c r="E194" s="120"/>
      <c r="G194" s="3" t="s">
        <v>116</v>
      </c>
      <c r="H194" s="151">
        <f t="shared" ref="H194" si="46">SUM(H192:H193)</f>
        <v>200</v>
      </c>
      <c r="I194" s="151">
        <f t="shared" ref="I194:J194" si="47">SUM(I192:I193)</f>
        <v>0</v>
      </c>
      <c r="J194" s="151">
        <f t="shared" si="47"/>
        <v>200</v>
      </c>
    </row>
    <row r="195" spans="1:10" x14ac:dyDescent="0.25">
      <c r="A195" s="16">
        <v>2</v>
      </c>
      <c r="B195" s="16">
        <v>2</v>
      </c>
      <c r="D195" s="1">
        <v>633</v>
      </c>
      <c r="E195" s="9" t="s">
        <v>206</v>
      </c>
      <c r="G195" s="1" t="s">
        <v>117</v>
      </c>
      <c r="H195" s="149">
        <v>1000</v>
      </c>
      <c r="I195" s="147">
        <v>0</v>
      </c>
      <c r="J195" s="147">
        <f>I195+H195</f>
        <v>1000</v>
      </c>
    </row>
    <row r="196" spans="1:10" x14ac:dyDescent="0.25">
      <c r="A196" s="121">
        <v>2</v>
      </c>
      <c r="B196" s="121">
        <v>2</v>
      </c>
      <c r="C196" s="124"/>
      <c r="D196" s="125"/>
      <c r="E196" s="126"/>
      <c r="G196" s="3" t="s">
        <v>118</v>
      </c>
      <c r="H196" s="151">
        <f t="shared" ref="H196" si="48">SUM(H195)</f>
        <v>1000</v>
      </c>
      <c r="I196" s="151">
        <f t="shared" ref="I196:J196" si="49">SUM(I195)</f>
        <v>0</v>
      </c>
      <c r="J196" s="151">
        <f t="shared" si="49"/>
        <v>1000</v>
      </c>
    </row>
    <row r="197" spans="1:10" x14ac:dyDescent="0.25">
      <c r="A197" s="16">
        <v>2</v>
      </c>
      <c r="B197" s="16">
        <v>3</v>
      </c>
      <c r="D197" s="1">
        <v>632</v>
      </c>
      <c r="E197" s="9" t="s">
        <v>200</v>
      </c>
      <c r="G197" s="1" t="s">
        <v>119</v>
      </c>
      <c r="H197" s="147">
        <v>2600</v>
      </c>
      <c r="I197" s="147">
        <v>0</v>
      </c>
      <c r="J197" s="147">
        <f t="shared" ref="J197:J202" si="50">I197+H197</f>
        <v>2600</v>
      </c>
    </row>
    <row r="198" spans="1:10" x14ac:dyDescent="0.25">
      <c r="A198" s="16">
        <v>2</v>
      </c>
      <c r="B198" s="16">
        <v>3</v>
      </c>
      <c r="D198" s="1">
        <v>632</v>
      </c>
      <c r="E198" s="9" t="s">
        <v>201</v>
      </c>
      <c r="G198" s="1" t="s">
        <v>120</v>
      </c>
      <c r="H198" s="147">
        <v>800</v>
      </c>
      <c r="I198" s="147">
        <v>0</v>
      </c>
      <c r="J198" s="147">
        <f t="shared" si="50"/>
        <v>800</v>
      </c>
    </row>
    <row r="199" spans="1:10" x14ac:dyDescent="0.25">
      <c r="A199" s="16">
        <v>2</v>
      </c>
      <c r="B199" s="16">
        <v>3</v>
      </c>
      <c r="D199" s="1">
        <v>633</v>
      </c>
      <c r="E199" s="9" t="s">
        <v>210</v>
      </c>
      <c r="G199" s="1" t="s">
        <v>121</v>
      </c>
      <c r="H199" s="147">
        <v>100</v>
      </c>
      <c r="I199" s="147">
        <v>0</v>
      </c>
      <c r="J199" s="147">
        <f t="shared" si="50"/>
        <v>100</v>
      </c>
    </row>
    <row r="200" spans="1:10" x14ac:dyDescent="0.25">
      <c r="A200" s="16">
        <v>2</v>
      </c>
      <c r="B200" s="16">
        <v>3</v>
      </c>
      <c r="D200" s="1">
        <v>635</v>
      </c>
      <c r="E200" s="9" t="s">
        <v>200</v>
      </c>
      <c r="G200" s="1" t="s">
        <v>122</v>
      </c>
      <c r="H200" s="147">
        <v>100</v>
      </c>
      <c r="I200" s="147">
        <v>0</v>
      </c>
      <c r="J200" s="147">
        <f t="shared" si="50"/>
        <v>100</v>
      </c>
    </row>
    <row r="201" spans="1:10" x14ac:dyDescent="0.25">
      <c r="A201" s="16">
        <v>2</v>
      </c>
      <c r="B201" s="16">
        <v>3</v>
      </c>
      <c r="D201" s="1">
        <v>632</v>
      </c>
      <c r="E201" s="9" t="s">
        <v>200</v>
      </c>
      <c r="G201" s="1" t="s">
        <v>123</v>
      </c>
      <c r="H201" s="147">
        <v>6000</v>
      </c>
      <c r="I201" s="147">
        <v>0</v>
      </c>
      <c r="J201" s="147">
        <f t="shared" si="50"/>
        <v>6000</v>
      </c>
    </row>
    <row r="202" spans="1:10" x14ac:dyDescent="0.25">
      <c r="A202" s="16">
        <v>2</v>
      </c>
      <c r="B202" s="16">
        <v>2</v>
      </c>
      <c r="D202" s="1">
        <v>717</v>
      </c>
      <c r="E202" s="9" t="s">
        <v>200</v>
      </c>
      <c r="G202" s="1" t="s">
        <v>379</v>
      </c>
      <c r="H202" s="147">
        <v>0</v>
      </c>
      <c r="I202" s="147">
        <v>0</v>
      </c>
      <c r="J202" s="147">
        <f t="shared" si="50"/>
        <v>0</v>
      </c>
    </row>
    <row r="203" spans="1:10" x14ac:dyDescent="0.25">
      <c r="A203" s="93">
        <v>2</v>
      </c>
      <c r="B203" s="93">
        <v>3</v>
      </c>
      <c r="C203" s="114"/>
      <c r="D203" s="91"/>
      <c r="E203" s="123"/>
      <c r="F203" s="114"/>
      <c r="G203" s="91" t="s">
        <v>380</v>
      </c>
      <c r="H203" s="154">
        <f t="shared" ref="H203" si="51">H202</f>
        <v>0</v>
      </c>
      <c r="I203" s="154">
        <f>I202</f>
        <v>0</v>
      </c>
      <c r="J203" s="154">
        <f>J202</f>
        <v>0</v>
      </c>
    </row>
    <row r="204" spans="1:10" x14ac:dyDescent="0.25">
      <c r="A204" s="117">
        <v>2</v>
      </c>
      <c r="B204" s="117">
        <v>3</v>
      </c>
      <c r="C204" s="118"/>
      <c r="D204" s="119"/>
      <c r="E204" s="120"/>
      <c r="G204" s="3" t="s">
        <v>124</v>
      </c>
      <c r="H204" s="151">
        <f t="shared" ref="H204" si="52">SUM(H197:H201)</f>
        <v>9600</v>
      </c>
      <c r="I204" s="151">
        <f t="shared" ref="I204:J204" si="53">SUM(I197:I201)</f>
        <v>0</v>
      </c>
      <c r="J204" s="151">
        <f t="shared" si="53"/>
        <v>9600</v>
      </c>
    </row>
    <row r="205" spans="1:10" x14ac:dyDescent="0.25">
      <c r="A205" s="86">
        <v>2</v>
      </c>
      <c r="B205" s="86">
        <v>4</v>
      </c>
      <c r="C205" s="115"/>
      <c r="D205" s="88">
        <v>632</v>
      </c>
      <c r="E205" s="116" t="s">
        <v>200</v>
      </c>
      <c r="G205" s="1" t="s">
        <v>125</v>
      </c>
      <c r="H205" s="147">
        <v>6500</v>
      </c>
      <c r="I205" s="147">
        <v>0</v>
      </c>
      <c r="J205" s="147">
        <f t="shared" ref="J205:J208" si="54">I205+H205</f>
        <v>6500</v>
      </c>
    </row>
    <row r="206" spans="1:10" x14ac:dyDescent="0.25">
      <c r="A206" s="16">
        <v>2</v>
      </c>
      <c r="B206" s="16">
        <v>4</v>
      </c>
      <c r="D206" s="1">
        <v>632</v>
      </c>
      <c r="E206" s="9" t="s">
        <v>201</v>
      </c>
      <c r="G206" s="1" t="s">
        <v>126</v>
      </c>
      <c r="H206" s="147">
        <v>200</v>
      </c>
      <c r="I206" s="147">
        <v>0</v>
      </c>
      <c r="J206" s="147">
        <f t="shared" si="54"/>
        <v>200</v>
      </c>
    </row>
    <row r="207" spans="1:10" x14ac:dyDescent="0.25">
      <c r="A207" s="16">
        <v>2</v>
      </c>
      <c r="B207" s="16">
        <v>4</v>
      </c>
      <c r="D207" s="1">
        <v>632</v>
      </c>
      <c r="E207" s="9" t="s">
        <v>200</v>
      </c>
      <c r="G207" s="1" t="s">
        <v>385</v>
      </c>
      <c r="H207" s="147">
        <v>1800</v>
      </c>
      <c r="I207" s="147">
        <v>0</v>
      </c>
      <c r="J207" s="147">
        <f t="shared" si="54"/>
        <v>1800</v>
      </c>
    </row>
    <row r="208" spans="1:10" x14ac:dyDescent="0.25">
      <c r="A208" s="16">
        <v>2</v>
      </c>
      <c r="B208" s="16">
        <v>4</v>
      </c>
      <c r="D208" s="1">
        <v>635</v>
      </c>
      <c r="E208" s="9" t="s">
        <v>210</v>
      </c>
      <c r="G208" s="1" t="s">
        <v>127</v>
      </c>
      <c r="H208" s="147">
        <v>500</v>
      </c>
      <c r="I208" s="147">
        <v>0</v>
      </c>
      <c r="J208" s="147">
        <f t="shared" si="54"/>
        <v>500</v>
      </c>
    </row>
    <row r="209" spans="1:10" x14ac:dyDescent="0.25">
      <c r="A209" s="117">
        <v>2</v>
      </c>
      <c r="B209" s="117">
        <v>4</v>
      </c>
      <c r="C209" s="118"/>
      <c r="D209" s="119"/>
      <c r="E209" s="120"/>
      <c r="G209" s="3" t="s">
        <v>128</v>
      </c>
      <c r="H209" s="151">
        <f t="shared" ref="H209" si="55">SUM(H205:H208)</f>
        <v>9000</v>
      </c>
      <c r="I209" s="151">
        <f t="shared" ref="I209:J209" si="56">SUM(I205:I208)</f>
        <v>0</v>
      </c>
      <c r="J209" s="151">
        <f t="shared" si="56"/>
        <v>9000</v>
      </c>
    </row>
    <row r="210" spans="1:10" x14ac:dyDescent="0.25">
      <c r="A210" s="16">
        <v>2</v>
      </c>
      <c r="B210" s="16">
        <v>5</v>
      </c>
      <c r="D210" s="1">
        <v>632</v>
      </c>
      <c r="E210" s="9" t="s">
        <v>200</v>
      </c>
      <c r="G210" s="1" t="s">
        <v>129</v>
      </c>
      <c r="H210" s="147">
        <v>400</v>
      </c>
      <c r="I210" s="147">
        <v>0</v>
      </c>
      <c r="J210" s="147">
        <f t="shared" ref="J210:J214" si="57">I210+H210</f>
        <v>400</v>
      </c>
    </row>
    <row r="211" spans="1:10" x14ac:dyDescent="0.25">
      <c r="A211" s="16">
        <v>2</v>
      </c>
      <c r="B211" s="16">
        <v>5</v>
      </c>
      <c r="D211" s="1">
        <v>632</v>
      </c>
      <c r="E211" s="9" t="s">
        <v>201</v>
      </c>
      <c r="G211" s="1" t="s">
        <v>130</v>
      </c>
      <c r="H211" s="147">
        <v>300</v>
      </c>
      <c r="I211" s="147">
        <v>0</v>
      </c>
      <c r="J211" s="147">
        <f t="shared" si="57"/>
        <v>300</v>
      </c>
    </row>
    <row r="212" spans="1:10" x14ac:dyDescent="0.25">
      <c r="A212" s="16">
        <v>2</v>
      </c>
      <c r="B212" s="16">
        <v>5</v>
      </c>
      <c r="D212" s="1">
        <v>633</v>
      </c>
      <c r="E212" s="9" t="s">
        <v>210</v>
      </c>
      <c r="G212" s="1" t="s">
        <v>131</v>
      </c>
      <c r="H212" s="147">
        <v>300</v>
      </c>
      <c r="I212" s="147">
        <v>0</v>
      </c>
      <c r="J212" s="147">
        <f t="shared" si="57"/>
        <v>300</v>
      </c>
    </row>
    <row r="213" spans="1:10" x14ac:dyDescent="0.25">
      <c r="A213" s="16">
        <v>2</v>
      </c>
      <c r="B213" s="16">
        <v>5</v>
      </c>
      <c r="D213" s="1">
        <v>635</v>
      </c>
      <c r="E213" s="9" t="s">
        <v>210</v>
      </c>
      <c r="G213" s="1" t="s">
        <v>374</v>
      </c>
      <c r="H213" s="147">
        <v>0</v>
      </c>
      <c r="I213" s="147">
        <v>0</v>
      </c>
      <c r="J213" s="147">
        <f t="shared" si="57"/>
        <v>0</v>
      </c>
    </row>
    <row r="214" spans="1:10" x14ac:dyDescent="0.25">
      <c r="A214" s="16">
        <v>2</v>
      </c>
      <c r="B214" s="16">
        <v>5</v>
      </c>
      <c r="D214" s="1">
        <v>635</v>
      </c>
      <c r="E214" s="9" t="s">
        <v>210</v>
      </c>
      <c r="G214" s="1" t="s">
        <v>597</v>
      </c>
      <c r="H214" s="147">
        <v>0</v>
      </c>
      <c r="I214" s="147">
        <v>6000</v>
      </c>
      <c r="J214" s="147">
        <f t="shared" si="57"/>
        <v>6000</v>
      </c>
    </row>
    <row r="215" spans="1:10" x14ac:dyDescent="0.25">
      <c r="A215" s="117">
        <v>2</v>
      </c>
      <c r="B215" s="117">
        <v>5</v>
      </c>
      <c r="C215" s="118"/>
      <c r="D215" s="119"/>
      <c r="E215" s="120"/>
      <c r="G215" s="3" t="s">
        <v>132</v>
      </c>
      <c r="H215" s="151">
        <f t="shared" ref="H215" si="58">SUM(H210:H214)</f>
        <v>1000</v>
      </c>
      <c r="I215" s="151">
        <f t="shared" ref="I215:J215" si="59">SUM(I210:I214)</f>
        <v>6000</v>
      </c>
      <c r="J215" s="151">
        <f t="shared" si="59"/>
        <v>7000</v>
      </c>
    </row>
    <row r="216" spans="1:10" x14ac:dyDescent="0.25">
      <c r="A216" s="16">
        <v>2</v>
      </c>
      <c r="B216" s="16">
        <v>5</v>
      </c>
      <c r="D216" s="1">
        <v>717</v>
      </c>
      <c r="E216" s="9" t="s">
        <v>200</v>
      </c>
      <c r="G216" s="1" t="s">
        <v>133</v>
      </c>
      <c r="H216" s="149">
        <v>0</v>
      </c>
      <c r="I216" s="147">
        <v>0</v>
      </c>
      <c r="J216" s="147">
        <f t="shared" ref="J216:J219" si="60">I216+H216</f>
        <v>0</v>
      </c>
    </row>
    <row r="217" spans="1:10" x14ac:dyDescent="0.25">
      <c r="A217" s="16">
        <v>2</v>
      </c>
      <c r="B217" s="16">
        <v>5</v>
      </c>
      <c r="D217" s="1">
        <v>717</v>
      </c>
      <c r="E217" s="9" t="s">
        <v>200</v>
      </c>
      <c r="G217" s="1" t="s">
        <v>134</v>
      </c>
      <c r="H217" s="149">
        <v>0</v>
      </c>
      <c r="I217" s="147">
        <v>0</v>
      </c>
      <c r="J217" s="147">
        <f t="shared" si="60"/>
        <v>0</v>
      </c>
    </row>
    <row r="218" spans="1:10" x14ac:dyDescent="0.25">
      <c r="A218" s="16">
        <v>2</v>
      </c>
      <c r="B218" s="16">
        <v>5</v>
      </c>
      <c r="D218" s="1">
        <v>717</v>
      </c>
      <c r="E218" s="9" t="s">
        <v>201</v>
      </c>
      <c r="G218" s="1" t="s">
        <v>490</v>
      </c>
      <c r="H218" s="149">
        <v>0</v>
      </c>
      <c r="I218" s="147">
        <v>0</v>
      </c>
      <c r="J218" s="147">
        <f t="shared" si="60"/>
        <v>0</v>
      </c>
    </row>
    <row r="219" spans="1:10" x14ac:dyDescent="0.25">
      <c r="A219" s="16">
        <v>2</v>
      </c>
      <c r="B219" s="16">
        <v>5</v>
      </c>
      <c r="D219" s="1">
        <v>717</v>
      </c>
      <c r="E219" s="9" t="s">
        <v>200</v>
      </c>
      <c r="G219" s="1" t="s">
        <v>491</v>
      </c>
      <c r="H219" s="149">
        <v>0</v>
      </c>
      <c r="I219" s="147">
        <v>0</v>
      </c>
      <c r="J219" s="147">
        <f t="shared" si="60"/>
        <v>0</v>
      </c>
    </row>
    <row r="220" spans="1:10" x14ac:dyDescent="0.25">
      <c r="A220" s="93">
        <v>2</v>
      </c>
      <c r="B220" s="93">
        <v>5</v>
      </c>
      <c r="C220" s="114"/>
      <c r="D220" s="91"/>
      <c r="E220" s="123"/>
      <c r="F220" s="114"/>
      <c r="G220" s="91" t="s">
        <v>136</v>
      </c>
      <c r="H220" s="154">
        <f>SUM(H216:H219)</f>
        <v>0</v>
      </c>
      <c r="I220" s="154">
        <f>SUM(I216:I219)</f>
        <v>0</v>
      </c>
      <c r="J220" s="154">
        <f>SUM(J216:J219)</f>
        <v>0</v>
      </c>
    </row>
    <row r="221" spans="1:10" x14ac:dyDescent="0.25">
      <c r="A221" s="16">
        <v>3</v>
      </c>
      <c r="B221" s="16">
        <v>1</v>
      </c>
      <c r="D221" s="1">
        <v>633</v>
      </c>
      <c r="E221" s="9" t="s">
        <v>203</v>
      </c>
      <c r="G221" s="1" t="s">
        <v>137</v>
      </c>
      <c r="H221" s="147">
        <v>100</v>
      </c>
      <c r="I221" s="147">
        <v>0</v>
      </c>
      <c r="J221" s="147">
        <f t="shared" ref="J221:J226" si="61">I221+H221</f>
        <v>100</v>
      </c>
    </row>
    <row r="222" spans="1:10" x14ac:dyDescent="0.25">
      <c r="A222" s="16">
        <v>3</v>
      </c>
      <c r="B222" s="16">
        <v>1</v>
      </c>
      <c r="D222" s="1">
        <v>633</v>
      </c>
      <c r="E222" s="9" t="s">
        <v>206</v>
      </c>
      <c r="G222" s="1" t="s">
        <v>138</v>
      </c>
      <c r="H222" s="147">
        <v>0</v>
      </c>
      <c r="I222" s="147">
        <v>0</v>
      </c>
      <c r="J222" s="147">
        <f t="shared" si="61"/>
        <v>0</v>
      </c>
    </row>
    <row r="223" spans="1:10" x14ac:dyDescent="0.25">
      <c r="A223" s="16">
        <v>3</v>
      </c>
      <c r="B223" s="16">
        <v>1</v>
      </c>
      <c r="D223" s="1">
        <v>634</v>
      </c>
      <c r="E223" s="9" t="s">
        <v>200</v>
      </c>
      <c r="G223" s="1" t="s">
        <v>139</v>
      </c>
      <c r="H223" s="147">
        <v>0</v>
      </c>
      <c r="I223" s="147">
        <v>0</v>
      </c>
      <c r="J223" s="147">
        <f t="shared" si="61"/>
        <v>0</v>
      </c>
    </row>
    <row r="224" spans="1:10" x14ac:dyDescent="0.25">
      <c r="A224" s="16">
        <v>3</v>
      </c>
      <c r="B224" s="16">
        <v>1</v>
      </c>
      <c r="D224" s="1">
        <v>637</v>
      </c>
      <c r="E224" s="9" t="s">
        <v>203</v>
      </c>
      <c r="G224" s="1" t="s">
        <v>140</v>
      </c>
      <c r="H224" s="147">
        <v>1500</v>
      </c>
      <c r="I224" s="147">
        <v>0</v>
      </c>
      <c r="J224" s="147">
        <f t="shared" si="61"/>
        <v>1500</v>
      </c>
    </row>
    <row r="225" spans="1:10" x14ac:dyDescent="0.25">
      <c r="A225" s="16">
        <v>3</v>
      </c>
      <c r="B225" s="16">
        <v>1</v>
      </c>
      <c r="D225" s="1">
        <v>637</v>
      </c>
      <c r="E225" s="9" t="s">
        <v>216</v>
      </c>
      <c r="G225" s="1" t="s">
        <v>141</v>
      </c>
      <c r="H225" s="147">
        <v>0</v>
      </c>
      <c r="I225" s="147">
        <v>0</v>
      </c>
      <c r="J225" s="147">
        <f t="shared" si="61"/>
        <v>0</v>
      </c>
    </row>
    <row r="226" spans="1:10" x14ac:dyDescent="0.25">
      <c r="A226" s="16">
        <v>3</v>
      </c>
      <c r="B226" s="16">
        <v>1</v>
      </c>
      <c r="D226" s="1">
        <v>642</v>
      </c>
      <c r="E226" s="9" t="s">
        <v>210</v>
      </c>
      <c r="G226" s="1" t="s">
        <v>142</v>
      </c>
      <c r="H226" s="147">
        <v>0</v>
      </c>
      <c r="I226" s="147">
        <v>0</v>
      </c>
      <c r="J226" s="147">
        <f t="shared" si="61"/>
        <v>0</v>
      </c>
    </row>
    <row r="227" spans="1:10" x14ac:dyDescent="0.25">
      <c r="A227" s="117">
        <v>3</v>
      </c>
      <c r="B227" s="117">
        <v>1</v>
      </c>
      <c r="C227" s="118"/>
      <c r="D227" s="119"/>
      <c r="E227" s="120"/>
      <c r="G227" s="3" t="s">
        <v>143</v>
      </c>
      <c r="H227" s="151">
        <f t="shared" ref="H227" si="62">SUM(H221:H226)</f>
        <v>1600</v>
      </c>
      <c r="I227" s="151">
        <f t="shared" ref="I227:J227" si="63">SUM(I221:I226)</f>
        <v>0</v>
      </c>
      <c r="J227" s="151">
        <f t="shared" si="63"/>
        <v>1600</v>
      </c>
    </row>
    <row r="228" spans="1:10" x14ac:dyDescent="0.25">
      <c r="A228" s="86">
        <v>4</v>
      </c>
      <c r="B228" s="86">
        <v>1</v>
      </c>
      <c r="C228" s="115"/>
      <c r="D228" s="88">
        <v>637</v>
      </c>
      <c r="E228" s="116" t="s">
        <v>203</v>
      </c>
      <c r="F228" s="115"/>
      <c r="G228" s="88" t="s">
        <v>454</v>
      </c>
      <c r="H228" s="147">
        <v>0</v>
      </c>
      <c r="I228" s="147">
        <v>0</v>
      </c>
      <c r="J228" s="147">
        <f t="shared" ref="J228:J240" si="64">I228+H228</f>
        <v>0</v>
      </c>
    </row>
    <row r="229" spans="1:10" x14ac:dyDescent="0.25">
      <c r="A229" s="16">
        <v>4</v>
      </c>
      <c r="B229" s="16">
        <v>1</v>
      </c>
      <c r="D229" s="1">
        <v>637</v>
      </c>
      <c r="E229" s="9" t="s">
        <v>202</v>
      </c>
      <c r="G229" s="1" t="s">
        <v>549</v>
      </c>
      <c r="H229" s="147">
        <v>0</v>
      </c>
      <c r="I229" s="147">
        <v>0</v>
      </c>
      <c r="J229" s="147">
        <f t="shared" si="64"/>
        <v>0</v>
      </c>
    </row>
    <row r="230" spans="1:10" x14ac:dyDescent="0.25">
      <c r="A230" s="16">
        <v>4</v>
      </c>
      <c r="B230" s="16">
        <v>1</v>
      </c>
      <c r="D230" s="1">
        <v>637</v>
      </c>
      <c r="E230" s="9" t="s">
        <v>201</v>
      </c>
      <c r="G230" s="1" t="s">
        <v>550</v>
      </c>
      <c r="H230" s="147">
        <v>0</v>
      </c>
      <c r="I230" s="147">
        <v>0</v>
      </c>
      <c r="J230" s="147">
        <f t="shared" si="64"/>
        <v>0</v>
      </c>
    </row>
    <row r="231" spans="1:10" x14ac:dyDescent="0.25">
      <c r="A231" s="16">
        <v>4</v>
      </c>
      <c r="B231" s="16">
        <v>1</v>
      </c>
      <c r="D231" s="1">
        <v>633</v>
      </c>
      <c r="E231" s="9" t="s">
        <v>210</v>
      </c>
      <c r="G231" s="1" t="s">
        <v>144</v>
      </c>
      <c r="H231" s="147">
        <v>880</v>
      </c>
      <c r="I231" s="147">
        <v>0</v>
      </c>
      <c r="J231" s="147">
        <f t="shared" si="64"/>
        <v>880</v>
      </c>
    </row>
    <row r="232" spans="1:10" x14ac:dyDescent="0.25">
      <c r="A232" s="16">
        <v>4</v>
      </c>
      <c r="B232" s="16">
        <v>1</v>
      </c>
      <c r="D232" s="1">
        <v>633</v>
      </c>
      <c r="E232" s="9" t="s">
        <v>207</v>
      </c>
      <c r="G232" s="1" t="s">
        <v>420</v>
      </c>
      <c r="H232" s="147">
        <v>6000</v>
      </c>
      <c r="I232" s="147">
        <v>0</v>
      </c>
      <c r="J232" s="147">
        <f t="shared" si="64"/>
        <v>6000</v>
      </c>
    </row>
    <row r="233" spans="1:10" x14ac:dyDescent="0.25">
      <c r="A233" s="16">
        <v>4</v>
      </c>
      <c r="B233" s="16">
        <v>1</v>
      </c>
      <c r="D233" s="1">
        <v>634</v>
      </c>
      <c r="E233" s="9" t="s">
        <v>201</v>
      </c>
      <c r="G233" s="1" t="s">
        <v>362</v>
      </c>
      <c r="H233" s="147">
        <v>4000</v>
      </c>
      <c r="I233" s="147">
        <v>0</v>
      </c>
      <c r="J233" s="147">
        <f t="shared" si="64"/>
        <v>4000</v>
      </c>
    </row>
    <row r="234" spans="1:10" x14ac:dyDescent="0.25">
      <c r="A234" s="16">
        <v>4</v>
      </c>
      <c r="B234" s="16">
        <v>1</v>
      </c>
      <c r="D234" s="1">
        <v>632</v>
      </c>
      <c r="E234" s="9" t="s">
        <v>200</v>
      </c>
      <c r="G234" s="1" t="s">
        <v>363</v>
      </c>
      <c r="H234" s="147">
        <v>1000</v>
      </c>
      <c r="I234" s="147">
        <v>0</v>
      </c>
      <c r="J234" s="147">
        <f t="shared" si="64"/>
        <v>1000</v>
      </c>
    </row>
    <row r="235" spans="1:10" x14ac:dyDescent="0.25">
      <c r="A235" s="16">
        <v>4</v>
      </c>
      <c r="B235" s="16">
        <v>1</v>
      </c>
      <c r="D235" s="1">
        <v>632</v>
      </c>
      <c r="E235" s="9" t="s">
        <v>200</v>
      </c>
      <c r="G235" s="1" t="s">
        <v>427</v>
      </c>
      <c r="H235" s="147">
        <v>2500</v>
      </c>
      <c r="I235" s="147">
        <v>300</v>
      </c>
      <c r="J235" s="147">
        <f t="shared" si="64"/>
        <v>2800</v>
      </c>
    </row>
    <row r="236" spans="1:10" x14ac:dyDescent="0.25">
      <c r="A236" s="16">
        <v>4</v>
      </c>
      <c r="B236" s="16">
        <v>1</v>
      </c>
      <c r="D236" s="1">
        <v>632</v>
      </c>
      <c r="E236" s="9" t="s">
        <v>200</v>
      </c>
      <c r="G236" s="1" t="s">
        <v>386</v>
      </c>
      <c r="H236" s="147">
        <v>700</v>
      </c>
      <c r="I236" s="147">
        <v>0</v>
      </c>
      <c r="J236" s="147">
        <f t="shared" si="64"/>
        <v>700</v>
      </c>
    </row>
    <row r="237" spans="1:10" x14ac:dyDescent="0.25">
      <c r="A237" s="16">
        <v>4</v>
      </c>
      <c r="B237" s="16">
        <v>1</v>
      </c>
      <c r="D237" s="1">
        <v>637</v>
      </c>
      <c r="E237" s="9" t="s">
        <v>203</v>
      </c>
      <c r="G237" s="1" t="s">
        <v>448</v>
      </c>
      <c r="H237" s="147">
        <v>0</v>
      </c>
      <c r="I237" s="147">
        <v>0</v>
      </c>
      <c r="J237" s="147">
        <f t="shared" si="64"/>
        <v>0</v>
      </c>
    </row>
    <row r="238" spans="1:10" x14ac:dyDescent="0.25">
      <c r="A238" s="16">
        <v>4</v>
      </c>
      <c r="B238" s="16">
        <v>1</v>
      </c>
      <c r="D238" s="1">
        <v>635</v>
      </c>
      <c r="E238" s="9" t="s">
        <v>200</v>
      </c>
      <c r="G238" s="1" t="s">
        <v>455</v>
      </c>
      <c r="H238" s="149">
        <v>2000</v>
      </c>
      <c r="I238" s="147">
        <v>0</v>
      </c>
      <c r="J238" s="147">
        <f t="shared" si="64"/>
        <v>2000</v>
      </c>
    </row>
    <row r="239" spans="1:10" x14ac:dyDescent="0.25">
      <c r="A239" s="16">
        <v>4</v>
      </c>
      <c r="B239" s="16">
        <v>1</v>
      </c>
      <c r="D239" s="1">
        <v>637</v>
      </c>
      <c r="E239" s="9" t="s">
        <v>203</v>
      </c>
      <c r="G239" s="1" t="s">
        <v>145</v>
      </c>
      <c r="H239" s="147">
        <v>42000</v>
      </c>
      <c r="I239" s="147">
        <v>0</v>
      </c>
      <c r="J239" s="147">
        <f t="shared" si="64"/>
        <v>42000</v>
      </c>
    </row>
    <row r="240" spans="1:10" x14ac:dyDescent="0.25">
      <c r="A240" s="16">
        <v>4</v>
      </c>
      <c r="B240" s="16">
        <v>1</v>
      </c>
      <c r="D240" s="1">
        <v>637</v>
      </c>
      <c r="E240" s="9" t="s">
        <v>202</v>
      </c>
      <c r="G240" s="1" t="s">
        <v>568</v>
      </c>
      <c r="H240" s="147">
        <v>0</v>
      </c>
      <c r="I240" s="147">
        <v>0</v>
      </c>
      <c r="J240" s="147">
        <f t="shared" si="64"/>
        <v>0</v>
      </c>
    </row>
    <row r="241" spans="1:13" x14ac:dyDescent="0.25">
      <c r="A241" s="117">
        <v>4</v>
      </c>
      <c r="B241" s="117">
        <v>1</v>
      </c>
      <c r="C241" s="118"/>
      <c r="D241" s="119"/>
      <c r="E241" s="120"/>
      <c r="G241" s="3" t="s">
        <v>146</v>
      </c>
      <c r="H241" s="151">
        <f>SUM(H228:H240)</f>
        <v>59080</v>
      </c>
      <c r="I241" s="151">
        <f>SUM(I228:I240)</f>
        <v>300</v>
      </c>
      <c r="J241" s="151">
        <f>SUM(J228:J240)</f>
        <v>59380</v>
      </c>
    </row>
    <row r="242" spans="1:13" x14ac:dyDescent="0.25">
      <c r="A242" s="86">
        <v>4</v>
      </c>
      <c r="B242" s="86">
        <v>2</v>
      </c>
      <c r="C242" s="115"/>
      <c r="D242" s="88">
        <v>713</v>
      </c>
      <c r="E242" s="116" t="s">
        <v>203</v>
      </c>
      <c r="F242" s="115"/>
      <c r="G242" s="88" t="s">
        <v>485</v>
      </c>
      <c r="H242" s="149">
        <v>0</v>
      </c>
      <c r="I242" s="147">
        <v>0</v>
      </c>
      <c r="J242" s="147">
        <f t="shared" ref="J242:J253" si="65">I242+H242</f>
        <v>0</v>
      </c>
    </row>
    <row r="243" spans="1:13" x14ac:dyDescent="0.25">
      <c r="A243" s="16">
        <v>4</v>
      </c>
      <c r="B243" s="16">
        <v>2</v>
      </c>
      <c r="D243" s="1">
        <v>717</v>
      </c>
      <c r="E243" s="9" t="s">
        <v>200</v>
      </c>
      <c r="G243" s="1" t="s">
        <v>517</v>
      </c>
      <c r="H243" s="149">
        <v>0</v>
      </c>
      <c r="I243" s="147">
        <v>0</v>
      </c>
      <c r="J243" s="147">
        <f t="shared" si="65"/>
        <v>0</v>
      </c>
    </row>
    <row r="244" spans="1:13" x14ac:dyDescent="0.25">
      <c r="A244" s="16">
        <v>4</v>
      </c>
      <c r="B244" s="16">
        <v>2</v>
      </c>
      <c r="D244" s="1">
        <v>717</v>
      </c>
      <c r="E244" s="9" t="s">
        <v>200</v>
      </c>
      <c r="G244" s="1" t="s">
        <v>518</v>
      </c>
      <c r="H244" s="149">
        <v>0</v>
      </c>
      <c r="I244" s="147">
        <v>0</v>
      </c>
      <c r="J244" s="147">
        <f t="shared" si="65"/>
        <v>0</v>
      </c>
    </row>
    <row r="245" spans="1:13" x14ac:dyDescent="0.25">
      <c r="A245" s="16">
        <v>4</v>
      </c>
      <c r="B245" s="16">
        <v>2</v>
      </c>
      <c r="D245" s="1">
        <v>713</v>
      </c>
      <c r="E245" s="9" t="s">
        <v>203</v>
      </c>
      <c r="G245" s="1" t="s">
        <v>551</v>
      </c>
      <c r="H245" s="149">
        <v>0</v>
      </c>
      <c r="I245" s="147">
        <v>0</v>
      </c>
      <c r="J245" s="147">
        <f t="shared" si="65"/>
        <v>0</v>
      </c>
      <c r="M245" s="115"/>
    </row>
    <row r="246" spans="1:13" x14ac:dyDescent="0.25">
      <c r="A246" s="16">
        <v>4</v>
      </c>
      <c r="B246" s="16">
        <v>2</v>
      </c>
      <c r="D246" s="1">
        <v>718</v>
      </c>
      <c r="E246" s="9" t="s">
        <v>203</v>
      </c>
      <c r="G246" s="1" t="s">
        <v>552</v>
      </c>
      <c r="H246" s="149">
        <v>0</v>
      </c>
      <c r="I246" s="147">
        <v>0</v>
      </c>
      <c r="J246" s="147">
        <f t="shared" si="65"/>
        <v>0</v>
      </c>
    </row>
    <row r="247" spans="1:13" x14ac:dyDescent="0.25">
      <c r="A247" s="16">
        <v>4</v>
      </c>
      <c r="B247" s="16">
        <v>2</v>
      </c>
      <c r="D247" s="1">
        <v>717</v>
      </c>
      <c r="E247" s="9" t="s">
        <v>200</v>
      </c>
      <c r="G247" s="1" t="s">
        <v>553</v>
      </c>
      <c r="H247" s="149">
        <v>0</v>
      </c>
      <c r="I247" s="147">
        <v>0</v>
      </c>
      <c r="J247" s="147">
        <f t="shared" si="65"/>
        <v>0</v>
      </c>
    </row>
    <row r="248" spans="1:13" x14ac:dyDescent="0.25">
      <c r="A248" s="16">
        <v>4</v>
      </c>
      <c r="B248" s="16">
        <v>2</v>
      </c>
      <c r="D248" s="1">
        <v>713</v>
      </c>
      <c r="E248" s="9" t="s">
        <v>203</v>
      </c>
      <c r="G248" s="1" t="s">
        <v>554</v>
      </c>
      <c r="H248" s="149">
        <v>0</v>
      </c>
      <c r="I248" s="147">
        <v>0</v>
      </c>
      <c r="J248" s="147">
        <f t="shared" si="65"/>
        <v>0</v>
      </c>
    </row>
    <row r="249" spans="1:13" x14ac:dyDescent="0.25">
      <c r="A249" s="16">
        <v>4</v>
      </c>
      <c r="B249" s="16">
        <v>2</v>
      </c>
      <c r="D249" s="1">
        <v>717</v>
      </c>
      <c r="E249" s="9" t="s">
        <v>200</v>
      </c>
      <c r="G249" s="1" t="s">
        <v>555</v>
      </c>
      <c r="H249" s="149">
        <v>0</v>
      </c>
      <c r="I249" s="147">
        <v>0</v>
      </c>
      <c r="J249" s="147">
        <f t="shared" si="65"/>
        <v>0</v>
      </c>
    </row>
    <row r="250" spans="1:13" x14ac:dyDescent="0.25">
      <c r="A250" s="16">
        <v>4</v>
      </c>
      <c r="B250" s="16">
        <v>2</v>
      </c>
      <c r="D250" s="1">
        <v>713</v>
      </c>
      <c r="E250" s="9" t="s">
        <v>203</v>
      </c>
      <c r="G250" s="1" t="s">
        <v>556</v>
      </c>
      <c r="H250" s="149">
        <v>0</v>
      </c>
      <c r="I250" s="147">
        <v>0</v>
      </c>
      <c r="J250" s="147">
        <f t="shared" si="65"/>
        <v>0</v>
      </c>
    </row>
    <row r="251" spans="1:13" x14ac:dyDescent="0.25">
      <c r="A251" s="16">
        <v>4</v>
      </c>
      <c r="B251" s="16">
        <v>2</v>
      </c>
      <c r="D251" s="1">
        <v>718</v>
      </c>
      <c r="E251" s="9" t="s">
        <v>203</v>
      </c>
      <c r="G251" s="1" t="s">
        <v>557</v>
      </c>
      <c r="H251" s="149">
        <v>0</v>
      </c>
      <c r="I251" s="147">
        <v>0</v>
      </c>
      <c r="J251" s="147">
        <f t="shared" si="65"/>
        <v>0</v>
      </c>
    </row>
    <row r="252" spans="1:13" x14ac:dyDescent="0.25">
      <c r="A252" s="16">
        <v>4</v>
      </c>
      <c r="B252" s="16">
        <v>2</v>
      </c>
      <c r="D252" s="1">
        <v>717</v>
      </c>
      <c r="E252" s="9" t="s">
        <v>200</v>
      </c>
      <c r="G252" s="1" t="s">
        <v>558</v>
      </c>
      <c r="H252" s="149">
        <v>0</v>
      </c>
      <c r="I252" s="147">
        <v>0</v>
      </c>
      <c r="J252" s="147">
        <f t="shared" si="65"/>
        <v>0</v>
      </c>
    </row>
    <row r="253" spans="1:13" x14ac:dyDescent="0.25">
      <c r="A253" s="16">
        <v>4</v>
      </c>
      <c r="B253" s="16">
        <v>2</v>
      </c>
      <c r="D253" s="1">
        <v>717</v>
      </c>
      <c r="E253" s="9" t="s">
        <v>202</v>
      </c>
      <c r="G253" s="1" t="s">
        <v>559</v>
      </c>
      <c r="H253" s="149">
        <v>0</v>
      </c>
      <c r="I253" s="147">
        <v>0</v>
      </c>
      <c r="J253" s="147">
        <f t="shared" si="65"/>
        <v>0</v>
      </c>
    </row>
    <row r="254" spans="1:13" x14ac:dyDescent="0.25">
      <c r="A254" s="93">
        <v>4</v>
      </c>
      <c r="B254" s="93">
        <v>1</v>
      </c>
      <c r="C254" s="114"/>
      <c r="D254" s="91"/>
      <c r="E254" s="123"/>
      <c r="F254" s="114"/>
      <c r="G254" s="91" t="s">
        <v>147</v>
      </c>
      <c r="H254" s="154">
        <f>SUM(H242:H253)</f>
        <v>0</v>
      </c>
      <c r="I254" s="154">
        <f>SUM(I242:I253)</f>
        <v>0</v>
      </c>
      <c r="J254" s="154">
        <f>SUM(J242:J253)</f>
        <v>0</v>
      </c>
    </row>
    <row r="255" spans="1:13" x14ac:dyDescent="0.25">
      <c r="A255" s="16">
        <v>4</v>
      </c>
      <c r="B255" s="16">
        <v>2</v>
      </c>
      <c r="D255" s="1">
        <v>635</v>
      </c>
      <c r="E255" s="9" t="s">
        <v>210</v>
      </c>
      <c r="G255" s="1" t="s">
        <v>456</v>
      </c>
      <c r="H255" s="147">
        <v>0</v>
      </c>
      <c r="I255" s="147">
        <v>0</v>
      </c>
      <c r="J255" s="147">
        <f t="shared" ref="J255:J257" si="66">I255+H255</f>
        <v>0</v>
      </c>
    </row>
    <row r="256" spans="1:13" x14ac:dyDescent="0.25">
      <c r="A256" s="16">
        <v>4</v>
      </c>
      <c r="B256" s="16">
        <v>2</v>
      </c>
      <c r="D256" s="1">
        <v>651</v>
      </c>
      <c r="E256" s="9" t="s">
        <v>201</v>
      </c>
      <c r="G256" s="1" t="s">
        <v>560</v>
      </c>
      <c r="H256" s="150">
        <v>0</v>
      </c>
      <c r="I256" s="147">
        <v>0</v>
      </c>
      <c r="J256" s="147">
        <f t="shared" si="66"/>
        <v>0</v>
      </c>
    </row>
    <row r="257" spans="1:10" x14ac:dyDescent="0.25">
      <c r="A257" s="16">
        <v>4</v>
      </c>
      <c r="B257" s="16">
        <v>2</v>
      </c>
      <c r="D257" s="1">
        <v>635</v>
      </c>
      <c r="E257" s="9" t="s">
        <v>210</v>
      </c>
      <c r="G257" s="1" t="s">
        <v>148</v>
      </c>
      <c r="H257" s="147">
        <v>2000</v>
      </c>
      <c r="I257" s="147">
        <v>0</v>
      </c>
      <c r="J257" s="147">
        <f t="shared" si="66"/>
        <v>2000</v>
      </c>
    </row>
    <row r="258" spans="1:10" x14ac:dyDescent="0.25">
      <c r="A258" s="117">
        <v>4</v>
      </c>
      <c r="B258" s="117">
        <v>2</v>
      </c>
      <c r="C258" s="118"/>
      <c r="D258" s="119"/>
      <c r="E258" s="120"/>
      <c r="G258" s="3" t="s">
        <v>149</v>
      </c>
      <c r="H258" s="151">
        <f>SUM(H255:H257)</f>
        <v>2000</v>
      </c>
      <c r="I258" s="151">
        <f>SUM(I255:I257)</f>
        <v>0</v>
      </c>
      <c r="J258" s="151">
        <f>SUM(J255:J257)</f>
        <v>2000</v>
      </c>
    </row>
    <row r="259" spans="1:10" x14ac:dyDescent="0.25">
      <c r="A259" s="16">
        <v>4</v>
      </c>
      <c r="B259" s="16">
        <v>2</v>
      </c>
      <c r="D259" s="1">
        <v>717</v>
      </c>
      <c r="E259" s="9" t="s">
        <v>200</v>
      </c>
      <c r="G259" s="1" t="s">
        <v>486</v>
      </c>
      <c r="H259" s="149">
        <v>0</v>
      </c>
      <c r="I259" s="147">
        <v>0</v>
      </c>
      <c r="J259" s="147">
        <f t="shared" ref="J259:J264" si="67">I259+H259</f>
        <v>0</v>
      </c>
    </row>
    <row r="260" spans="1:10" x14ac:dyDescent="0.25">
      <c r="A260" s="16">
        <v>4</v>
      </c>
      <c r="B260" s="16">
        <v>2</v>
      </c>
      <c r="D260" s="1">
        <v>717</v>
      </c>
      <c r="E260" s="9" t="s">
        <v>200</v>
      </c>
      <c r="G260" s="1" t="s">
        <v>487</v>
      </c>
      <c r="H260" s="149">
        <v>0</v>
      </c>
      <c r="I260" s="147">
        <v>0</v>
      </c>
      <c r="J260" s="147">
        <f t="shared" si="67"/>
        <v>0</v>
      </c>
    </row>
    <row r="261" spans="1:10" x14ac:dyDescent="0.25">
      <c r="A261" s="16">
        <v>4</v>
      </c>
      <c r="B261" s="16">
        <v>2</v>
      </c>
      <c r="D261" s="1">
        <v>713</v>
      </c>
      <c r="E261" s="9" t="s">
        <v>203</v>
      </c>
      <c r="G261" s="1" t="s">
        <v>488</v>
      </c>
      <c r="H261" s="149">
        <v>0</v>
      </c>
      <c r="I261" s="147">
        <v>0</v>
      </c>
      <c r="J261" s="147">
        <f t="shared" si="67"/>
        <v>0</v>
      </c>
    </row>
    <row r="262" spans="1:10" x14ac:dyDescent="0.25">
      <c r="A262" s="16">
        <v>4</v>
      </c>
      <c r="B262" s="16">
        <v>2</v>
      </c>
      <c r="D262" s="1">
        <v>717</v>
      </c>
      <c r="E262" s="9" t="s">
        <v>200</v>
      </c>
      <c r="G262" s="1" t="s">
        <v>499</v>
      </c>
      <c r="H262" s="147">
        <v>0</v>
      </c>
      <c r="I262" s="147">
        <v>0</v>
      </c>
      <c r="J262" s="147">
        <f t="shared" si="67"/>
        <v>0</v>
      </c>
    </row>
    <row r="263" spans="1:10" x14ac:dyDescent="0.25">
      <c r="A263" s="16">
        <v>4</v>
      </c>
      <c r="B263" s="16">
        <v>2</v>
      </c>
      <c r="D263" s="1">
        <v>717</v>
      </c>
      <c r="E263" s="9" t="s">
        <v>200</v>
      </c>
      <c r="G263" s="1" t="s">
        <v>500</v>
      </c>
      <c r="H263" s="150">
        <v>0</v>
      </c>
      <c r="I263" s="147">
        <v>0</v>
      </c>
      <c r="J263" s="147">
        <f t="shared" si="67"/>
        <v>0</v>
      </c>
    </row>
    <row r="264" spans="1:10" x14ac:dyDescent="0.25">
      <c r="A264" s="135">
        <v>4</v>
      </c>
      <c r="B264" s="135">
        <v>2</v>
      </c>
      <c r="C264" s="136"/>
      <c r="D264" s="134">
        <v>821</v>
      </c>
      <c r="E264" s="137" t="s">
        <v>204</v>
      </c>
      <c r="F264" s="136"/>
      <c r="G264" s="134" t="s">
        <v>561</v>
      </c>
      <c r="H264" s="155">
        <v>60000</v>
      </c>
      <c r="I264" s="155">
        <v>0</v>
      </c>
      <c r="J264" s="184">
        <f t="shared" si="67"/>
        <v>60000</v>
      </c>
    </row>
    <row r="265" spans="1:10" x14ac:dyDescent="0.25">
      <c r="A265" s="16">
        <v>4</v>
      </c>
      <c r="B265" s="16">
        <v>2</v>
      </c>
      <c r="D265" s="1">
        <v>717</v>
      </c>
      <c r="E265" s="9" t="s">
        <v>200</v>
      </c>
      <c r="G265" s="1" t="s">
        <v>496</v>
      </c>
      <c r="H265" s="149"/>
      <c r="I265" s="147">
        <v>0</v>
      </c>
      <c r="J265" s="147">
        <f t="shared" ref="J265:J267" si="68">I265+H265</f>
        <v>0</v>
      </c>
    </row>
    <row r="266" spans="1:10" x14ac:dyDescent="0.25">
      <c r="A266" s="16">
        <v>4</v>
      </c>
      <c r="B266" s="16">
        <v>2</v>
      </c>
      <c r="D266" s="1">
        <v>717</v>
      </c>
      <c r="E266" s="9" t="s">
        <v>200</v>
      </c>
      <c r="G266" s="1" t="s">
        <v>576</v>
      </c>
      <c r="H266" s="149">
        <v>35000</v>
      </c>
      <c r="I266" s="147">
        <v>0</v>
      </c>
      <c r="J266" s="147">
        <f t="shared" si="68"/>
        <v>35000</v>
      </c>
    </row>
    <row r="267" spans="1:10" x14ac:dyDescent="0.25">
      <c r="A267" s="16">
        <v>4</v>
      </c>
      <c r="B267" s="16">
        <v>2</v>
      </c>
      <c r="D267" s="1">
        <v>717</v>
      </c>
      <c r="E267" s="9" t="s">
        <v>200</v>
      </c>
      <c r="G267" s="1" t="s">
        <v>417</v>
      </c>
      <c r="H267" s="149">
        <v>0</v>
      </c>
      <c r="I267" s="147">
        <v>0</v>
      </c>
      <c r="J267" s="147">
        <f t="shared" si="68"/>
        <v>0</v>
      </c>
    </row>
    <row r="268" spans="1:10" x14ac:dyDescent="0.25">
      <c r="A268" s="93">
        <v>4</v>
      </c>
      <c r="B268" s="93">
        <v>2</v>
      </c>
      <c r="C268" s="114"/>
      <c r="D268" s="91"/>
      <c r="E268" s="123"/>
      <c r="F268" s="114"/>
      <c r="G268" s="91" t="s">
        <v>150</v>
      </c>
      <c r="H268" s="154">
        <f>SUM(H259:H267)-H264</f>
        <v>35000</v>
      </c>
      <c r="I268" s="154">
        <f>SUM(I259:I267)-I264</f>
        <v>0</v>
      </c>
      <c r="J268" s="154">
        <f>SUM(J259:J267)-J264</f>
        <v>35000</v>
      </c>
    </row>
    <row r="269" spans="1:10" x14ac:dyDescent="0.25">
      <c r="A269" s="16">
        <v>4</v>
      </c>
      <c r="B269" s="16">
        <v>3</v>
      </c>
      <c r="D269" s="1">
        <v>637</v>
      </c>
      <c r="E269" s="9" t="s">
        <v>204</v>
      </c>
      <c r="G269" s="1" t="s">
        <v>151</v>
      </c>
      <c r="H269" s="149">
        <v>0</v>
      </c>
      <c r="I269" s="147">
        <v>0</v>
      </c>
      <c r="J269" s="147">
        <f>I269+H269</f>
        <v>0</v>
      </c>
    </row>
    <row r="270" spans="1:10" x14ac:dyDescent="0.25">
      <c r="A270" s="117">
        <v>4</v>
      </c>
      <c r="B270" s="117">
        <v>3</v>
      </c>
      <c r="C270" s="118"/>
      <c r="D270" s="119"/>
      <c r="E270" s="120"/>
      <c r="G270" s="3" t="s">
        <v>152</v>
      </c>
      <c r="H270" s="151">
        <f t="shared" ref="H270" si="69">SUM(H269)</f>
        <v>0</v>
      </c>
      <c r="I270" s="151">
        <f t="shared" ref="I270:J270" si="70">SUM(I269)</f>
        <v>0</v>
      </c>
      <c r="J270" s="151">
        <f t="shared" si="70"/>
        <v>0</v>
      </c>
    </row>
    <row r="271" spans="1:10" x14ac:dyDescent="0.25">
      <c r="A271" s="16">
        <v>5</v>
      </c>
      <c r="B271" s="16">
        <v>1</v>
      </c>
      <c r="D271" s="1">
        <v>633</v>
      </c>
      <c r="E271" s="9" t="s">
        <v>210</v>
      </c>
      <c r="G271" s="1" t="s">
        <v>153</v>
      </c>
      <c r="H271" s="149">
        <v>300</v>
      </c>
      <c r="I271" s="147">
        <v>0</v>
      </c>
      <c r="J271" s="147">
        <f>I271+H271</f>
        <v>300</v>
      </c>
    </row>
    <row r="272" spans="1:10" x14ac:dyDescent="0.25">
      <c r="A272" s="117">
        <v>5</v>
      </c>
      <c r="B272" s="117">
        <v>1</v>
      </c>
      <c r="C272" s="118"/>
      <c r="D272" s="119"/>
      <c r="E272" s="120"/>
      <c r="G272" s="3" t="s">
        <v>220</v>
      </c>
      <c r="H272" s="151">
        <f t="shared" ref="H272" si="71">SUM(H271)</f>
        <v>300</v>
      </c>
      <c r="I272" s="151">
        <f t="shared" ref="I272:J272" si="72">SUM(I271)</f>
        <v>0</v>
      </c>
      <c r="J272" s="151">
        <f t="shared" si="72"/>
        <v>300</v>
      </c>
    </row>
    <row r="273" spans="1:10" x14ac:dyDescent="0.25">
      <c r="A273" s="16">
        <v>5</v>
      </c>
      <c r="B273" s="16">
        <v>2</v>
      </c>
      <c r="D273" s="1">
        <v>633</v>
      </c>
      <c r="E273" s="9" t="s">
        <v>210</v>
      </c>
      <c r="G273" s="1" t="s">
        <v>154</v>
      </c>
      <c r="H273" s="147">
        <v>500</v>
      </c>
      <c r="I273" s="147">
        <v>500</v>
      </c>
      <c r="J273" s="147">
        <f t="shared" ref="J273:J276" si="73">I273+H273</f>
        <v>1000</v>
      </c>
    </row>
    <row r="274" spans="1:10" x14ac:dyDescent="0.25">
      <c r="A274" s="16">
        <v>5</v>
      </c>
      <c r="B274" s="16">
        <v>2</v>
      </c>
      <c r="D274" s="76">
        <v>633</v>
      </c>
      <c r="E274" s="77" t="s">
        <v>210</v>
      </c>
      <c r="F274" s="75"/>
      <c r="G274" s="1" t="s">
        <v>354</v>
      </c>
      <c r="H274" s="147">
        <v>0</v>
      </c>
      <c r="I274" s="147">
        <v>0</v>
      </c>
      <c r="J274" s="147">
        <f t="shared" si="73"/>
        <v>0</v>
      </c>
    </row>
    <row r="275" spans="1:10" x14ac:dyDescent="0.25">
      <c r="A275" s="16">
        <v>5</v>
      </c>
      <c r="B275" s="16">
        <v>2</v>
      </c>
      <c r="D275" s="1">
        <v>635</v>
      </c>
      <c r="E275" s="9" t="s">
        <v>210</v>
      </c>
      <c r="G275" s="1" t="s">
        <v>373</v>
      </c>
      <c r="H275" s="147">
        <v>0</v>
      </c>
      <c r="I275" s="147">
        <v>0</v>
      </c>
      <c r="J275" s="147">
        <f t="shared" si="73"/>
        <v>0</v>
      </c>
    </row>
    <row r="276" spans="1:10" x14ac:dyDescent="0.25">
      <c r="A276" s="16">
        <v>5</v>
      </c>
      <c r="B276" s="16">
        <v>2</v>
      </c>
      <c r="D276" s="1">
        <v>635</v>
      </c>
      <c r="E276" s="9" t="s">
        <v>210</v>
      </c>
      <c r="G276" s="1" t="s">
        <v>155</v>
      </c>
      <c r="H276" s="147">
        <v>0</v>
      </c>
      <c r="I276" s="147">
        <v>0</v>
      </c>
      <c r="J276" s="147">
        <f t="shared" si="73"/>
        <v>0</v>
      </c>
    </row>
    <row r="277" spans="1:10" x14ac:dyDescent="0.25">
      <c r="A277" s="117">
        <v>5</v>
      </c>
      <c r="B277" s="117">
        <v>2</v>
      </c>
      <c r="C277" s="118"/>
      <c r="D277" s="119"/>
      <c r="E277" s="122"/>
      <c r="G277" s="3" t="s">
        <v>156</v>
      </c>
      <c r="H277" s="151">
        <f t="shared" ref="H277" si="74">SUM(H273:H276)</f>
        <v>500</v>
      </c>
      <c r="I277" s="151">
        <f t="shared" ref="I277:J277" si="75">SUM(I273:I276)</f>
        <v>500</v>
      </c>
      <c r="J277" s="151">
        <f t="shared" si="75"/>
        <v>1000</v>
      </c>
    </row>
    <row r="278" spans="1:10" x14ac:dyDescent="0.25">
      <c r="A278" s="16">
        <v>5</v>
      </c>
      <c r="B278" s="16">
        <v>2</v>
      </c>
      <c r="D278" s="1">
        <v>717</v>
      </c>
      <c r="E278" s="9" t="s">
        <v>201</v>
      </c>
      <c r="G278" s="1" t="s">
        <v>498</v>
      </c>
      <c r="H278" s="149">
        <v>0</v>
      </c>
      <c r="I278" s="147">
        <v>0</v>
      </c>
      <c r="J278" s="147">
        <f t="shared" ref="J278:J283" si="76">I278+H278</f>
        <v>0</v>
      </c>
    </row>
    <row r="279" spans="1:10" x14ac:dyDescent="0.25">
      <c r="A279" s="16">
        <v>5</v>
      </c>
      <c r="B279" s="16">
        <v>2</v>
      </c>
      <c r="D279" s="1">
        <v>717</v>
      </c>
      <c r="E279" s="9" t="s">
        <v>201</v>
      </c>
      <c r="G279" s="1" t="s">
        <v>365</v>
      </c>
      <c r="H279" s="147">
        <v>0</v>
      </c>
      <c r="I279" s="147">
        <v>0</v>
      </c>
      <c r="J279" s="147">
        <f t="shared" si="76"/>
        <v>0</v>
      </c>
    </row>
    <row r="280" spans="1:10" x14ac:dyDescent="0.25">
      <c r="A280" s="16">
        <v>5</v>
      </c>
      <c r="B280" s="16">
        <v>2</v>
      </c>
      <c r="D280" s="1">
        <v>717</v>
      </c>
      <c r="E280" s="9" t="s">
        <v>201</v>
      </c>
      <c r="G280" s="1" t="s">
        <v>503</v>
      </c>
      <c r="H280" s="147">
        <v>0</v>
      </c>
      <c r="I280" s="147">
        <v>0</v>
      </c>
      <c r="J280" s="147">
        <f t="shared" si="76"/>
        <v>0</v>
      </c>
    </row>
    <row r="281" spans="1:10" x14ac:dyDescent="0.25">
      <c r="A281" s="16">
        <v>5</v>
      </c>
      <c r="B281" s="16">
        <v>2</v>
      </c>
      <c r="D281" s="1">
        <v>717</v>
      </c>
      <c r="E281" s="9" t="s">
        <v>201</v>
      </c>
      <c r="G281" s="1" t="s">
        <v>562</v>
      </c>
      <c r="H281" s="147">
        <v>0</v>
      </c>
      <c r="I281" s="147">
        <v>0</v>
      </c>
      <c r="J281" s="147">
        <f t="shared" si="76"/>
        <v>0</v>
      </c>
    </row>
    <row r="282" spans="1:10" x14ac:dyDescent="0.25">
      <c r="A282" s="16">
        <v>5</v>
      </c>
      <c r="B282" s="16">
        <v>2</v>
      </c>
      <c r="D282" s="1">
        <v>717</v>
      </c>
      <c r="E282" s="9" t="s">
        <v>201</v>
      </c>
      <c r="G282" s="1" t="s">
        <v>575</v>
      </c>
      <c r="H282" s="147">
        <v>70000</v>
      </c>
      <c r="I282" s="147">
        <v>0</v>
      </c>
      <c r="J282" s="147">
        <f t="shared" si="76"/>
        <v>70000</v>
      </c>
    </row>
    <row r="283" spans="1:10" x14ac:dyDescent="0.25">
      <c r="A283" s="16">
        <v>5</v>
      </c>
      <c r="B283" s="16">
        <v>2</v>
      </c>
      <c r="D283" s="1">
        <v>717</v>
      </c>
      <c r="E283" s="9" t="s">
        <v>201</v>
      </c>
      <c r="G283" s="1" t="s">
        <v>574</v>
      </c>
      <c r="H283" s="147">
        <v>70000</v>
      </c>
      <c r="I283" s="147">
        <v>20000</v>
      </c>
      <c r="J283" s="147">
        <f t="shared" si="76"/>
        <v>90000</v>
      </c>
    </row>
    <row r="284" spans="1:10" x14ac:dyDescent="0.25">
      <c r="A284" s="93">
        <v>5</v>
      </c>
      <c r="B284" s="93">
        <v>2</v>
      </c>
      <c r="C284" s="114"/>
      <c r="D284" s="91"/>
      <c r="E284" s="123"/>
      <c r="F284" s="114"/>
      <c r="G284" s="91" t="s">
        <v>157</v>
      </c>
      <c r="H284" s="156">
        <f>SUM(H278:H283)</f>
        <v>140000</v>
      </c>
      <c r="I284" s="156">
        <f>SUM(I278:I283)</f>
        <v>20000</v>
      </c>
      <c r="J284" s="156">
        <f>SUM(J278:J283)</f>
        <v>160000</v>
      </c>
    </row>
    <row r="285" spans="1:10" x14ac:dyDescent="0.25">
      <c r="A285" s="16">
        <v>6</v>
      </c>
      <c r="B285" s="16">
        <v>1</v>
      </c>
      <c r="D285" s="1">
        <v>642</v>
      </c>
      <c r="E285" s="9" t="s">
        <v>201</v>
      </c>
      <c r="G285" s="1" t="s">
        <v>521</v>
      </c>
      <c r="H285" s="147">
        <v>22000</v>
      </c>
      <c r="I285" s="147">
        <v>0</v>
      </c>
      <c r="J285" s="147">
        <f t="shared" ref="J285:J296" si="77">I285+H285</f>
        <v>22000</v>
      </c>
    </row>
    <row r="286" spans="1:10" x14ac:dyDescent="0.25">
      <c r="A286" s="16">
        <v>6</v>
      </c>
      <c r="B286" s="16">
        <v>1</v>
      </c>
      <c r="D286" s="1">
        <v>637</v>
      </c>
      <c r="E286" s="9" t="s">
        <v>203</v>
      </c>
      <c r="G286" s="1" t="s">
        <v>388</v>
      </c>
      <c r="H286" s="147">
        <v>0</v>
      </c>
      <c r="I286" s="147">
        <v>1500</v>
      </c>
      <c r="J286" s="147">
        <f t="shared" si="77"/>
        <v>1500</v>
      </c>
    </row>
    <row r="287" spans="1:10" x14ac:dyDescent="0.25">
      <c r="A287" s="16">
        <v>6</v>
      </c>
      <c r="B287" s="16">
        <v>1</v>
      </c>
      <c r="D287" s="1">
        <v>633</v>
      </c>
      <c r="E287" s="9" t="s">
        <v>210</v>
      </c>
      <c r="G287" s="1" t="s">
        <v>594</v>
      </c>
      <c r="H287" s="147">
        <v>0</v>
      </c>
      <c r="I287" s="147">
        <v>6000</v>
      </c>
      <c r="J287" s="147">
        <f t="shared" si="77"/>
        <v>6000</v>
      </c>
    </row>
    <row r="288" spans="1:10" x14ac:dyDescent="0.25">
      <c r="A288" s="16">
        <v>6</v>
      </c>
      <c r="B288" s="16">
        <v>1</v>
      </c>
      <c r="D288" s="1">
        <v>633</v>
      </c>
      <c r="E288" s="9" t="s">
        <v>210</v>
      </c>
      <c r="G288" s="1" t="s">
        <v>460</v>
      </c>
      <c r="H288" s="147">
        <v>0</v>
      </c>
      <c r="I288" s="147">
        <v>0</v>
      </c>
      <c r="J288" s="147">
        <f t="shared" si="77"/>
        <v>0</v>
      </c>
    </row>
    <row r="289" spans="1:10" x14ac:dyDescent="0.25">
      <c r="A289" s="16">
        <v>6</v>
      </c>
      <c r="B289" s="16">
        <v>1</v>
      </c>
      <c r="D289" s="1">
        <v>635</v>
      </c>
      <c r="E289" s="9" t="s">
        <v>210</v>
      </c>
      <c r="G289" s="1" t="s">
        <v>458</v>
      </c>
      <c r="H289" s="147">
        <v>0</v>
      </c>
      <c r="I289" s="147">
        <v>0</v>
      </c>
      <c r="J289" s="147">
        <f t="shared" si="77"/>
        <v>0</v>
      </c>
    </row>
    <row r="290" spans="1:10" x14ac:dyDescent="0.25">
      <c r="A290" s="16">
        <v>6</v>
      </c>
      <c r="B290" s="16">
        <v>1</v>
      </c>
      <c r="D290" s="1">
        <v>637</v>
      </c>
      <c r="E290" s="9" t="s">
        <v>203</v>
      </c>
      <c r="G290" s="1" t="s">
        <v>459</v>
      </c>
      <c r="H290" s="147">
        <v>0</v>
      </c>
      <c r="I290" s="147">
        <v>0</v>
      </c>
      <c r="J290" s="147">
        <f t="shared" si="77"/>
        <v>0</v>
      </c>
    </row>
    <row r="291" spans="1:10" x14ac:dyDescent="0.25">
      <c r="A291" s="16">
        <v>6</v>
      </c>
      <c r="B291" s="16">
        <v>1</v>
      </c>
      <c r="D291" s="1">
        <v>637</v>
      </c>
      <c r="E291" s="9" t="s">
        <v>211</v>
      </c>
      <c r="G291" s="1" t="s">
        <v>460</v>
      </c>
      <c r="H291" s="147">
        <v>0</v>
      </c>
      <c r="I291" s="147">
        <v>0</v>
      </c>
      <c r="J291" s="147">
        <f t="shared" si="77"/>
        <v>0</v>
      </c>
    </row>
    <row r="292" spans="1:10" x14ac:dyDescent="0.25">
      <c r="A292" s="16">
        <v>6</v>
      </c>
      <c r="B292" s="16">
        <v>1</v>
      </c>
      <c r="D292" s="1">
        <v>633</v>
      </c>
      <c r="E292" s="9" t="s">
        <v>210</v>
      </c>
      <c r="G292" s="1" t="s">
        <v>497</v>
      </c>
      <c r="H292" s="147">
        <v>20000</v>
      </c>
      <c r="I292" s="147">
        <v>-6000</v>
      </c>
      <c r="J292" s="147">
        <f t="shared" si="77"/>
        <v>14000</v>
      </c>
    </row>
    <row r="293" spans="1:10" x14ac:dyDescent="0.25">
      <c r="A293" s="16">
        <v>6</v>
      </c>
      <c r="B293" s="16">
        <v>1</v>
      </c>
      <c r="D293" s="1">
        <v>637</v>
      </c>
      <c r="E293" s="9" t="s">
        <v>204</v>
      </c>
      <c r="G293" s="1" t="s">
        <v>387</v>
      </c>
      <c r="H293" s="147">
        <v>0</v>
      </c>
      <c r="I293" s="147">
        <v>0</v>
      </c>
      <c r="J293" s="147">
        <f t="shared" si="77"/>
        <v>0</v>
      </c>
    </row>
    <row r="294" spans="1:10" x14ac:dyDescent="0.25">
      <c r="A294" s="16">
        <v>6</v>
      </c>
      <c r="B294" s="16">
        <v>1</v>
      </c>
      <c r="D294" s="1">
        <v>635</v>
      </c>
      <c r="E294" s="9" t="s">
        <v>210</v>
      </c>
      <c r="G294" s="1" t="s">
        <v>418</v>
      </c>
      <c r="H294" s="147">
        <v>0</v>
      </c>
      <c r="I294" s="147">
        <v>29000</v>
      </c>
      <c r="J294" s="147">
        <f t="shared" si="77"/>
        <v>29000</v>
      </c>
    </row>
    <row r="295" spans="1:10" x14ac:dyDescent="0.25">
      <c r="A295" s="16">
        <v>6</v>
      </c>
      <c r="B295" s="16">
        <v>1</v>
      </c>
      <c r="D295" s="1">
        <v>635</v>
      </c>
      <c r="E295" s="9" t="s">
        <v>210</v>
      </c>
      <c r="G295" s="1" t="s">
        <v>375</v>
      </c>
      <c r="H295" s="147">
        <v>0</v>
      </c>
      <c r="I295" s="147">
        <v>0</v>
      </c>
      <c r="J295" s="147">
        <f t="shared" si="77"/>
        <v>0</v>
      </c>
    </row>
    <row r="296" spans="1:10" x14ac:dyDescent="0.25">
      <c r="A296" s="16">
        <v>6</v>
      </c>
      <c r="B296" s="16">
        <v>1</v>
      </c>
      <c r="D296" s="1">
        <v>651</v>
      </c>
      <c r="E296" s="9" t="s">
        <v>201</v>
      </c>
      <c r="G296" s="1" t="s">
        <v>158</v>
      </c>
      <c r="H296" s="147">
        <v>0</v>
      </c>
      <c r="I296" s="147">
        <v>0</v>
      </c>
      <c r="J296" s="147">
        <f t="shared" si="77"/>
        <v>0</v>
      </c>
    </row>
    <row r="297" spans="1:10" x14ac:dyDescent="0.25">
      <c r="A297" s="117">
        <v>6</v>
      </c>
      <c r="B297" s="117">
        <v>1</v>
      </c>
      <c r="C297" s="118"/>
      <c r="D297" s="119"/>
      <c r="E297" s="120"/>
      <c r="F297" s="118"/>
      <c r="G297" s="3" t="s">
        <v>159</v>
      </c>
      <c r="H297" s="151">
        <f>SUM(H285:H296)</f>
        <v>42000</v>
      </c>
      <c r="I297" s="151">
        <f>SUM(I285:I296)</f>
        <v>30500</v>
      </c>
      <c r="J297" s="151">
        <f>SUM(J285:J296)</f>
        <v>72500</v>
      </c>
    </row>
    <row r="298" spans="1:10" x14ac:dyDescent="0.25">
      <c r="A298" s="16">
        <v>6</v>
      </c>
      <c r="B298" s="16">
        <v>2</v>
      </c>
      <c r="D298" s="1">
        <v>716</v>
      </c>
      <c r="E298" s="9" t="s">
        <v>201</v>
      </c>
      <c r="G298" s="1" t="s">
        <v>520</v>
      </c>
      <c r="H298" s="149">
        <v>0</v>
      </c>
      <c r="I298" s="147">
        <v>0</v>
      </c>
      <c r="J298" s="147">
        <f t="shared" ref="J298:J304" si="78">I298+H298</f>
        <v>0</v>
      </c>
    </row>
    <row r="299" spans="1:10" x14ac:dyDescent="0.25">
      <c r="A299" s="16">
        <v>6</v>
      </c>
      <c r="B299" s="16">
        <v>2</v>
      </c>
      <c r="D299" s="1">
        <v>717</v>
      </c>
      <c r="E299" s="9" t="s">
        <v>201</v>
      </c>
      <c r="G299" s="1" t="s">
        <v>563</v>
      </c>
      <c r="H299" s="149">
        <v>0</v>
      </c>
      <c r="I299" s="147">
        <v>0</v>
      </c>
      <c r="J299" s="147">
        <f t="shared" si="78"/>
        <v>0</v>
      </c>
    </row>
    <row r="300" spans="1:10" x14ac:dyDescent="0.25">
      <c r="A300" s="16">
        <v>6</v>
      </c>
      <c r="B300" s="16">
        <v>2</v>
      </c>
      <c r="D300" s="1">
        <v>717</v>
      </c>
      <c r="E300" s="9" t="s">
        <v>202</v>
      </c>
      <c r="G300" s="1" t="s">
        <v>470</v>
      </c>
      <c r="H300" s="149">
        <v>0</v>
      </c>
      <c r="I300" s="147">
        <v>0</v>
      </c>
      <c r="J300" s="147">
        <f t="shared" si="78"/>
        <v>0</v>
      </c>
    </row>
    <row r="301" spans="1:10" x14ac:dyDescent="0.25">
      <c r="A301" s="16">
        <v>6</v>
      </c>
      <c r="B301" s="16">
        <v>1</v>
      </c>
      <c r="D301" s="1">
        <v>717</v>
      </c>
      <c r="E301" s="9" t="s">
        <v>201</v>
      </c>
      <c r="G301" s="1" t="s">
        <v>471</v>
      </c>
      <c r="H301" s="149">
        <v>0</v>
      </c>
      <c r="I301" s="147">
        <v>0</v>
      </c>
      <c r="J301" s="147">
        <f t="shared" si="78"/>
        <v>0</v>
      </c>
    </row>
    <row r="302" spans="1:10" x14ac:dyDescent="0.25">
      <c r="A302" s="16">
        <v>6</v>
      </c>
      <c r="B302" s="16">
        <v>1</v>
      </c>
      <c r="D302" s="1">
        <v>717</v>
      </c>
      <c r="E302" s="9" t="s">
        <v>201</v>
      </c>
      <c r="G302" s="1" t="s">
        <v>389</v>
      </c>
      <c r="H302" s="149">
        <v>0</v>
      </c>
      <c r="I302" s="147">
        <v>0</v>
      </c>
      <c r="J302" s="147">
        <f t="shared" si="78"/>
        <v>0</v>
      </c>
    </row>
    <row r="303" spans="1:10" x14ac:dyDescent="0.25">
      <c r="A303" s="16">
        <v>6</v>
      </c>
      <c r="B303" s="16">
        <v>1</v>
      </c>
      <c r="D303" s="1">
        <v>717</v>
      </c>
      <c r="E303" s="9" t="s">
        <v>201</v>
      </c>
      <c r="G303" s="1" t="s">
        <v>593</v>
      </c>
      <c r="H303" s="149">
        <v>0</v>
      </c>
      <c r="I303" s="147">
        <v>0</v>
      </c>
      <c r="J303" s="147">
        <f t="shared" si="78"/>
        <v>0</v>
      </c>
    </row>
    <row r="304" spans="1:10" x14ac:dyDescent="0.25">
      <c r="A304" s="16">
        <v>6</v>
      </c>
      <c r="B304" s="16">
        <v>1</v>
      </c>
      <c r="D304" s="1">
        <v>717</v>
      </c>
      <c r="E304" s="9" t="s">
        <v>201</v>
      </c>
      <c r="G304" s="1" t="s">
        <v>372</v>
      </c>
      <c r="H304" s="149">
        <v>0</v>
      </c>
      <c r="I304" s="147">
        <v>0</v>
      </c>
      <c r="J304" s="147">
        <f t="shared" si="78"/>
        <v>0</v>
      </c>
    </row>
    <row r="305" spans="1:10" x14ac:dyDescent="0.25">
      <c r="A305" s="93">
        <v>6</v>
      </c>
      <c r="B305" s="93">
        <v>1</v>
      </c>
      <c r="C305" s="114"/>
      <c r="D305" s="91"/>
      <c r="E305" s="123"/>
      <c r="F305" s="114"/>
      <c r="G305" s="91" t="s">
        <v>160</v>
      </c>
      <c r="H305" s="154">
        <f t="shared" ref="H305" si="79">SUM(H298:H304)</f>
        <v>0</v>
      </c>
      <c r="I305" s="154">
        <f t="shared" ref="I305:J305" si="80">SUM(I298:I304)</f>
        <v>0</v>
      </c>
      <c r="J305" s="154">
        <f t="shared" si="80"/>
        <v>0</v>
      </c>
    </row>
    <row r="306" spans="1:10" x14ac:dyDescent="0.25">
      <c r="A306" s="16">
        <v>6</v>
      </c>
      <c r="B306" s="16">
        <v>2</v>
      </c>
      <c r="D306" s="1">
        <v>637</v>
      </c>
      <c r="E306" s="9" t="s">
        <v>201</v>
      </c>
      <c r="G306" s="1" t="s">
        <v>161</v>
      </c>
      <c r="H306" s="147">
        <v>300</v>
      </c>
      <c r="I306" s="147">
        <v>0</v>
      </c>
      <c r="J306" s="147">
        <f t="shared" ref="J306:J308" si="81">I306+H306</f>
        <v>300</v>
      </c>
    </row>
    <row r="307" spans="1:10" x14ac:dyDescent="0.25">
      <c r="A307" s="16">
        <v>6</v>
      </c>
      <c r="B307" s="16">
        <v>2</v>
      </c>
      <c r="D307" s="1">
        <v>718</v>
      </c>
      <c r="E307" s="9" t="s">
        <v>204</v>
      </c>
      <c r="G307" s="1" t="s">
        <v>564</v>
      </c>
      <c r="H307" s="147">
        <v>0</v>
      </c>
      <c r="I307" s="147">
        <v>0</v>
      </c>
      <c r="J307" s="147">
        <f t="shared" si="81"/>
        <v>0</v>
      </c>
    </row>
    <row r="308" spans="1:10" x14ac:dyDescent="0.25">
      <c r="A308" s="16">
        <v>6</v>
      </c>
      <c r="B308" s="16">
        <v>2</v>
      </c>
      <c r="D308" s="1">
        <v>633</v>
      </c>
      <c r="E308" s="9" t="s">
        <v>206</v>
      </c>
      <c r="G308" s="1" t="s">
        <v>162</v>
      </c>
      <c r="H308" s="147">
        <v>200</v>
      </c>
      <c r="I308" s="147">
        <v>0</v>
      </c>
      <c r="J308" s="147">
        <f t="shared" si="81"/>
        <v>200</v>
      </c>
    </row>
    <row r="309" spans="1:10" x14ac:dyDescent="0.25">
      <c r="A309" s="117">
        <v>6</v>
      </c>
      <c r="B309" s="117">
        <v>2</v>
      </c>
      <c r="C309" s="118"/>
      <c r="D309" s="119"/>
      <c r="E309" s="120"/>
      <c r="G309" s="3" t="s">
        <v>163</v>
      </c>
      <c r="H309" s="151">
        <f t="shared" ref="H309" si="82">SUM(H306:H308)</f>
        <v>500</v>
      </c>
      <c r="I309" s="151">
        <f t="shared" ref="I309:J309" si="83">SUM(I306:I308)</f>
        <v>0</v>
      </c>
      <c r="J309" s="151">
        <f t="shared" si="83"/>
        <v>500</v>
      </c>
    </row>
    <row r="310" spans="1:10" x14ac:dyDescent="0.25">
      <c r="A310" s="16">
        <v>7</v>
      </c>
      <c r="B310" s="16">
        <v>1</v>
      </c>
      <c r="D310" s="1">
        <v>632</v>
      </c>
      <c r="E310" s="9" t="s">
        <v>200</v>
      </c>
      <c r="G310" s="1" t="s">
        <v>164</v>
      </c>
      <c r="H310" s="147">
        <v>4500</v>
      </c>
      <c r="I310" s="147">
        <v>0</v>
      </c>
      <c r="J310" s="147">
        <f t="shared" ref="J310:J319" si="84">I310+H310</f>
        <v>4500</v>
      </c>
    </row>
    <row r="311" spans="1:10" x14ac:dyDescent="0.25">
      <c r="A311" s="16">
        <v>7</v>
      </c>
      <c r="B311" s="16">
        <v>1</v>
      </c>
      <c r="D311" s="1">
        <v>632</v>
      </c>
      <c r="E311" s="9" t="s">
        <v>201</v>
      </c>
      <c r="G311" s="1" t="s">
        <v>165</v>
      </c>
      <c r="H311" s="147">
        <v>400</v>
      </c>
      <c r="I311" s="147">
        <v>0</v>
      </c>
      <c r="J311" s="147">
        <f t="shared" si="84"/>
        <v>400</v>
      </c>
    </row>
    <row r="312" spans="1:10" x14ac:dyDescent="0.25">
      <c r="A312" s="16">
        <v>7</v>
      </c>
      <c r="B312" s="16">
        <v>1</v>
      </c>
      <c r="D312" s="1">
        <v>633</v>
      </c>
      <c r="E312" s="9" t="s">
        <v>210</v>
      </c>
      <c r="G312" s="1" t="s">
        <v>166</v>
      </c>
      <c r="H312" s="147">
        <v>1900</v>
      </c>
      <c r="I312" s="147">
        <v>0</v>
      </c>
      <c r="J312" s="147">
        <f t="shared" si="84"/>
        <v>1900</v>
      </c>
    </row>
    <row r="313" spans="1:10" x14ac:dyDescent="0.25">
      <c r="A313" s="16">
        <v>7</v>
      </c>
      <c r="B313" s="16">
        <v>1</v>
      </c>
      <c r="D313" s="1">
        <v>635</v>
      </c>
      <c r="E313" s="9" t="s">
        <v>210</v>
      </c>
      <c r="G313" s="1" t="s">
        <v>167</v>
      </c>
      <c r="H313" s="147">
        <v>2500</v>
      </c>
      <c r="I313" s="147">
        <v>0</v>
      </c>
      <c r="J313" s="147">
        <f t="shared" si="84"/>
        <v>2500</v>
      </c>
    </row>
    <row r="314" spans="1:10" x14ac:dyDescent="0.25">
      <c r="A314" s="16">
        <v>7</v>
      </c>
      <c r="B314" s="16">
        <v>1</v>
      </c>
      <c r="D314" s="1">
        <v>637</v>
      </c>
      <c r="E314" s="9" t="s">
        <v>201</v>
      </c>
      <c r="G314" s="1" t="s">
        <v>168</v>
      </c>
      <c r="H314" s="147">
        <v>500</v>
      </c>
      <c r="I314" s="147">
        <v>0</v>
      </c>
      <c r="J314" s="147">
        <f t="shared" si="84"/>
        <v>500</v>
      </c>
    </row>
    <row r="315" spans="1:10" x14ac:dyDescent="0.25">
      <c r="A315" s="16">
        <v>7</v>
      </c>
      <c r="B315" s="16">
        <v>1</v>
      </c>
      <c r="D315" s="1">
        <v>637</v>
      </c>
      <c r="E315" s="9" t="s">
        <v>203</v>
      </c>
      <c r="G315" s="1" t="s">
        <v>169</v>
      </c>
      <c r="H315" s="147">
        <v>3500</v>
      </c>
      <c r="I315" s="147">
        <v>0</v>
      </c>
      <c r="J315" s="147">
        <f t="shared" si="84"/>
        <v>3500</v>
      </c>
    </row>
    <row r="316" spans="1:10" x14ac:dyDescent="0.25">
      <c r="A316" s="16">
        <v>7</v>
      </c>
      <c r="B316" s="16">
        <v>1</v>
      </c>
      <c r="D316" s="1">
        <v>642</v>
      </c>
      <c r="E316" s="9" t="s">
        <v>200</v>
      </c>
      <c r="G316" s="1" t="s">
        <v>170</v>
      </c>
      <c r="H316" s="147">
        <v>3000</v>
      </c>
      <c r="I316" s="147">
        <v>0</v>
      </c>
      <c r="J316" s="147">
        <f t="shared" si="84"/>
        <v>3000</v>
      </c>
    </row>
    <row r="317" spans="1:10" x14ac:dyDescent="0.25">
      <c r="A317" s="16">
        <v>7</v>
      </c>
      <c r="B317" s="16">
        <v>1</v>
      </c>
      <c r="D317" s="1">
        <v>632</v>
      </c>
      <c r="E317" s="9" t="s">
        <v>200</v>
      </c>
      <c r="G317" s="1" t="s">
        <v>171</v>
      </c>
      <c r="H317" s="147">
        <v>4900</v>
      </c>
      <c r="I317" s="147">
        <v>0</v>
      </c>
      <c r="J317" s="147">
        <f t="shared" si="84"/>
        <v>4900</v>
      </c>
    </row>
    <row r="318" spans="1:10" x14ac:dyDescent="0.25">
      <c r="A318" s="16">
        <v>7</v>
      </c>
      <c r="B318" s="16">
        <v>1</v>
      </c>
      <c r="D318" s="96">
        <v>633</v>
      </c>
      <c r="E318" s="97" t="s">
        <v>210</v>
      </c>
      <c r="G318" s="1" t="s">
        <v>174</v>
      </c>
      <c r="H318" s="149">
        <v>3000</v>
      </c>
      <c r="I318" s="147">
        <v>-3000</v>
      </c>
      <c r="J318" s="147">
        <f t="shared" si="84"/>
        <v>0</v>
      </c>
    </row>
    <row r="319" spans="1:10" x14ac:dyDescent="0.25">
      <c r="A319" s="16">
        <v>7</v>
      </c>
      <c r="B319" s="16">
        <v>1</v>
      </c>
      <c r="D319" s="96">
        <v>635</v>
      </c>
      <c r="E319" s="97" t="s">
        <v>210</v>
      </c>
      <c r="G319" s="1" t="s">
        <v>489</v>
      </c>
      <c r="H319" s="149">
        <v>0</v>
      </c>
      <c r="I319" s="147">
        <v>0</v>
      </c>
      <c r="J319" s="147">
        <f t="shared" si="84"/>
        <v>0</v>
      </c>
    </row>
    <row r="320" spans="1:10" x14ac:dyDescent="0.25">
      <c r="A320" s="117">
        <v>7</v>
      </c>
      <c r="B320" s="117">
        <v>1</v>
      </c>
      <c r="C320" s="118"/>
      <c r="D320" s="119"/>
      <c r="E320" s="120"/>
      <c r="F320" s="118"/>
      <c r="G320" s="3" t="s">
        <v>172</v>
      </c>
      <c r="H320" s="151">
        <f>SUM(H310:H319)</f>
        <v>24200</v>
      </c>
      <c r="I320" s="151">
        <f>SUM(I310:I319)</f>
        <v>-3000</v>
      </c>
      <c r="J320" s="151">
        <f>SUM(J310:J319)</f>
        <v>21200</v>
      </c>
    </row>
    <row r="321" spans="1:10" x14ac:dyDescent="0.25">
      <c r="A321" s="86">
        <v>7</v>
      </c>
      <c r="B321" s="86">
        <v>1</v>
      </c>
      <c r="C321" s="115"/>
      <c r="D321" s="181">
        <v>717</v>
      </c>
      <c r="E321" s="182" t="s">
        <v>202</v>
      </c>
      <c r="F321" s="115"/>
      <c r="G321" s="88" t="s">
        <v>589</v>
      </c>
      <c r="H321" s="183">
        <v>0</v>
      </c>
      <c r="I321" s="150">
        <v>7170</v>
      </c>
      <c r="J321" s="150">
        <f t="shared" ref="J321" si="85">I321+H321</f>
        <v>7170</v>
      </c>
    </row>
    <row r="322" spans="1:10" x14ac:dyDescent="0.25">
      <c r="A322" s="16">
        <v>7</v>
      </c>
      <c r="B322" s="16">
        <v>1</v>
      </c>
      <c r="D322" s="1">
        <v>711</v>
      </c>
      <c r="E322" s="9" t="s">
        <v>200</v>
      </c>
      <c r="G322" s="1" t="s">
        <v>173</v>
      </c>
      <c r="H322" s="147">
        <v>0</v>
      </c>
      <c r="I322" s="147">
        <v>0</v>
      </c>
      <c r="J322" s="147">
        <v>0</v>
      </c>
    </row>
    <row r="323" spans="1:10" x14ac:dyDescent="0.25">
      <c r="A323" s="16">
        <v>7</v>
      </c>
      <c r="B323" s="16">
        <v>1</v>
      </c>
      <c r="D323" s="1">
        <v>717</v>
      </c>
      <c r="E323" s="9" t="s">
        <v>200</v>
      </c>
      <c r="G323" s="1" t="s">
        <v>406</v>
      </c>
      <c r="H323" s="147">
        <v>0</v>
      </c>
      <c r="I323" s="147">
        <v>0</v>
      </c>
      <c r="J323" s="147">
        <v>0</v>
      </c>
    </row>
    <row r="324" spans="1:10" x14ac:dyDescent="0.25">
      <c r="A324" s="16">
        <v>7</v>
      </c>
      <c r="B324" s="16">
        <v>1</v>
      </c>
      <c r="D324" s="1">
        <v>717</v>
      </c>
      <c r="E324" s="9" t="s">
        <v>201</v>
      </c>
      <c r="G324" s="1" t="s">
        <v>394</v>
      </c>
      <c r="H324" s="147">
        <v>0</v>
      </c>
      <c r="I324" s="147">
        <v>0</v>
      </c>
      <c r="J324" s="147">
        <v>0</v>
      </c>
    </row>
    <row r="325" spans="1:10" x14ac:dyDescent="0.25">
      <c r="A325" s="16">
        <v>7</v>
      </c>
      <c r="B325" s="16">
        <v>1</v>
      </c>
      <c r="D325" s="1">
        <v>717</v>
      </c>
      <c r="E325" s="9" t="s">
        <v>201</v>
      </c>
      <c r="G325" s="1" t="s">
        <v>390</v>
      </c>
      <c r="H325" s="147">
        <v>0</v>
      </c>
      <c r="I325" s="147">
        <v>0</v>
      </c>
      <c r="J325" s="147">
        <v>0</v>
      </c>
    </row>
    <row r="326" spans="1:10" x14ac:dyDescent="0.25">
      <c r="A326" s="93">
        <v>7</v>
      </c>
      <c r="B326" s="93">
        <v>1</v>
      </c>
      <c r="C326" s="114"/>
      <c r="D326" s="91"/>
      <c r="E326" s="123"/>
      <c r="F326" s="114"/>
      <c r="G326" s="91" t="s">
        <v>175</v>
      </c>
      <c r="H326" s="154">
        <f t="shared" ref="H326" si="86">SUM(H322:H325)</f>
        <v>0</v>
      </c>
      <c r="I326" s="154">
        <f>SUM(I321:I325)</f>
        <v>7170</v>
      </c>
      <c r="J326" s="154">
        <f>SUM(J321:J325)</f>
        <v>7170</v>
      </c>
    </row>
    <row r="327" spans="1:10" x14ac:dyDescent="0.25">
      <c r="A327" s="16">
        <v>8</v>
      </c>
      <c r="B327" s="16">
        <v>1</v>
      </c>
      <c r="D327" s="1">
        <v>632</v>
      </c>
      <c r="E327" s="9" t="s">
        <v>200</v>
      </c>
      <c r="G327" s="1" t="s">
        <v>176</v>
      </c>
      <c r="H327" s="147">
        <v>2680</v>
      </c>
      <c r="I327" s="147">
        <v>0</v>
      </c>
      <c r="J327" s="147">
        <f t="shared" ref="J327:J338" si="87">I327+H327</f>
        <v>2680</v>
      </c>
    </row>
    <row r="328" spans="1:10" x14ac:dyDescent="0.25">
      <c r="A328" s="16">
        <v>8</v>
      </c>
      <c r="B328" s="16">
        <v>1</v>
      </c>
      <c r="D328" s="1">
        <v>632</v>
      </c>
      <c r="E328" s="9" t="s">
        <v>201</v>
      </c>
      <c r="G328" s="1" t="s">
        <v>177</v>
      </c>
      <c r="H328" s="147">
        <v>500</v>
      </c>
      <c r="I328" s="147">
        <v>0</v>
      </c>
      <c r="J328" s="147">
        <f t="shared" si="87"/>
        <v>500</v>
      </c>
    </row>
    <row r="329" spans="1:10" x14ac:dyDescent="0.25">
      <c r="A329" s="16">
        <v>8</v>
      </c>
      <c r="B329" s="16">
        <v>1</v>
      </c>
      <c r="D329" s="1">
        <v>633</v>
      </c>
      <c r="E329" s="9" t="s">
        <v>200</v>
      </c>
      <c r="G329" s="1" t="s">
        <v>178</v>
      </c>
      <c r="H329" s="147">
        <v>500</v>
      </c>
      <c r="I329" s="147">
        <v>0</v>
      </c>
      <c r="J329" s="147">
        <f t="shared" si="87"/>
        <v>500</v>
      </c>
    </row>
    <row r="330" spans="1:10" x14ac:dyDescent="0.25">
      <c r="A330" s="16">
        <v>8</v>
      </c>
      <c r="B330" s="16">
        <v>1</v>
      </c>
      <c r="D330" s="1">
        <v>633</v>
      </c>
      <c r="E330" s="9" t="s">
        <v>210</v>
      </c>
      <c r="G330" s="1" t="s">
        <v>364</v>
      </c>
      <c r="H330" s="147">
        <v>2000</v>
      </c>
      <c r="I330" s="147">
        <v>0</v>
      </c>
      <c r="J330" s="147">
        <f t="shared" si="87"/>
        <v>2000</v>
      </c>
    </row>
    <row r="331" spans="1:10" x14ac:dyDescent="0.25">
      <c r="A331" s="16">
        <v>8</v>
      </c>
      <c r="B331" s="16">
        <v>1</v>
      </c>
      <c r="D331" s="1">
        <v>635</v>
      </c>
      <c r="E331" s="9" t="s">
        <v>203</v>
      </c>
      <c r="G331" s="1" t="s">
        <v>179</v>
      </c>
      <c r="H331" s="147">
        <v>500</v>
      </c>
      <c r="I331" s="147">
        <v>0</v>
      </c>
      <c r="J331" s="147">
        <f t="shared" si="87"/>
        <v>500</v>
      </c>
    </row>
    <row r="332" spans="1:10" x14ac:dyDescent="0.25">
      <c r="A332" s="16">
        <v>8</v>
      </c>
      <c r="B332" s="16">
        <v>1</v>
      </c>
      <c r="D332" s="1">
        <v>635</v>
      </c>
      <c r="E332" s="9" t="s">
        <v>210</v>
      </c>
      <c r="G332" s="1" t="s">
        <v>180</v>
      </c>
      <c r="H332" s="147">
        <v>1000</v>
      </c>
      <c r="I332" s="147">
        <v>0</v>
      </c>
      <c r="J332" s="147">
        <f t="shared" si="87"/>
        <v>1000</v>
      </c>
    </row>
    <row r="333" spans="1:10" x14ac:dyDescent="0.25">
      <c r="A333" s="16">
        <v>8</v>
      </c>
      <c r="B333" s="16">
        <v>1</v>
      </c>
      <c r="D333" s="1">
        <v>637</v>
      </c>
      <c r="E333" s="9" t="s">
        <v>203</v>
      </c>
      <c r="G333" s="1" t="s">
        <v>181</v>
      </c>
      <c r="H333" s="147">
        <v>400</v>
      </c>
      <c r="I333" s="147">
        <v>0</v>
      </c>
      <c r="J333" s="147">
        <f t="shared" si="87"/>
        <v>400</v>
      </c>
    </row>
    <row r="334" spans="1:10" x14ac:dyDescent="0.25">
      <c r="A334" s="16">
        <v>8</v>
      </c>
      <c r="B334" s="16">
        <v>1</v>
      </c>
      <c r="D334" s="1">
        <v>632</v>
      </c>
      <c r="E334" s="9" t="s">
        <v>200</v>
      </c>
      <c r="G334" s="1" t="s">
        <v>182</v>
      </c>
      <c r="H334" s="147">
        <v>12000</v>
      </c>
      <c r="I334" s="147">
        <v>0</v>
      </c>
      <c r="J334" s="147">
        <f t="shared" si="87"/>
        <v>12000</v>
      </c>
    </row>
    <row r="335" spans="1:10" x14ac:dyDescent="0.25">
      <c r="A335" s="16">
        <v>8</v>
      </c>
      <c r="B335" s="16">
        <v>1</v>
      </c>
      <c r="D335" s="1">
        <v>635</v>
      </c>
      <c r="E335" s="9" t="s">
        <v>210</v>
      </c>
      <c r="G335" s="1" t="s">
        <v>428</v>
      </c>
      <c r="H335" s="147">
        <v>0</v>
      </c>
      <c r="I335" s="147">
        <v>0</v>
      </c>
      <c r="J335" s="147">
        <f t="shared" si="87"/>
        <v>0</v>
      </c>
    </row>
    <row r="336" spans="1:10" x14ac:dyDescent="0.25">
      <c r="A336" s="16">
        <v>8</v>
      </c>
      <c r="B336" s="16">
        <v>1</v>
      </c>
      <c r="D336" s="1">
        <v>635</v>
      </c>
      <c r="E336" s="9" t="s">
        <v>210</v>
      </c>
      <c r="G336" s="1" t="s">
        <v>565</v>
      </c>
      <c r="H336" s="147">
        <v>0</v>
      </c>
      <c r="I336" s="147">
        <v>0</v>
      </c>
      <c r="J336" s="147">
        <f t="shared" si="87"/>
        <v>0</v>
      </c>
    </row>
    <row r="337" spans="1:10" x14ac:dyDescent="0.25">
      <c r="A337" s="16">
        <v>8</v>
      </c>
      <c r="B337" s="16">
        <v>1</v>
      </c>
      <c r="D337" s="1">
        <v>635</v>
      </c>
      <c r="E337" s="9" t="s">
        <v>210</v>
      </c>
      <c r="G337" s="1" t="s">
        <v>462</v>
      </c>
      <c r="H337" s="147">
        <v>0</v>
      </c>
      <c r="I337" s="147">
        <v>0</v>
      </c>
      <c r="J337" s="147">
        <f t="shared" si="87"/>
        <v>0</v>
      </c>
    </row>
    <row r="338" spans="1:10" x14ac:dyDescent="0.25">
      <c r="A338" s="16">
        <v>8</v>
      </c>
      <c r="B338" s="16">
        <v>1</v>
      </c>
      <c r="D338" s="1">
        <v>633</v>
      </c>
      <c r="E338" s="9" t="s">
        <v>210</v>
      </c>
      <c r="G338" s="1" t="s">
        <v>461</v>
      </c>
      <c r="H338" s="147">
        <v>0</v>
      </c>
      <c r="I338" s="147">
        <v>0</v>
      </c>
      <c r="J338" s="147">
        <f t="shared" si="87"/>
        <v>0</v>
      </c>
    </row>
    <row r="339" spans="1:10" x14ac:dyDescent="0.25">
      <c r="A339" s="117">
        <v>8</v>
      </c>
      <c r="B339" s="117">
        <v>1</v>
      </c>
      <c r="C339" s="118"/>
      <c r="D339" s="119"/>
      <c r="E339" s="120"/>
      <c r="F339" s="118"/>
      <c r="G339" s="3" t="s">
        <v>183</v>
      </c>
      <c r="H339" s="151">
        <f>SUM(H327:H338)</f>
        <v>19580</v>
      </c>
      <c r="I339" s="151">
        <f>SUM(I327:I338)</f>
        <v>0</v>
      </c>
      <c r="J339" s="151">
        <f>SUM(J327:J338)</f>
        <v>19580</v>
      </c>
    </row>
    <row r="340" spans="1:10" x14ac:dyDescent="0.25">
      <c r="A340" s="16">
        <v>8</v>
      </c>
      <c r="B340" s="16">
        <v>1</v>
      </c>
      <c r="D340" s="1">
        <v>717</v>
      </c>
      <c r="E340" s="9" t="s">
        <v>201</v>
      </c>
      <c r="G340" s="1" t="s">
        <v>469</v>
      </c>
      <c r="H340" s="147">
        <v>10000</v>
      </c>
      <c r="I340" s="147">
        <v>-10000</v>
      </c>
      <c r="J340" s="147">
        <f t="shared" ref="J340:J341" si="88">I340+H340</f>
        <v>0</v>
      </c>
    </row>
    <row r="341" spans="1:10" x14ac:dyDescent="0.25">
      <c r="A341" s="16">
        <v>8</v>
      </c>
      <c r="B341" s="16">
        <v>1</v>
      </c>
      <c r="D341" s="1">
        <v>717</v>
      </c>
      <c r="E341" s="9" t="s">
        <v>201</v>
      </c>
      <c r="G341" s="1" t="s">
        <v>504</v>
      </c>
      <c r="H341" s="147">
        <v>10000</v>
      </c>
      <c r="I341" s="147">
        <v>-10000</v>
      </c>
      <c r="J341" s="147">
        <f t="shared" si="88"/>
        <v>0</v>
      </c>
    </row>
    <row r="342" spans="1:10" x14ac:dyDescent="0.25">
      <c r="A342" s="93">
        <v>8</v>
      </c>
      <c r="B342" s="93">
        <v>1</v>
      </c>
      <c r="C342" s="114"/>
      <c r="D342" s="91"/>
      <c r="E342" s="123"/>
      <c r="F342" s="114"/>
      <c r="G342" s="91" t="s">
        <v>355</v>
      </c>
      <c r="H342" s="154">
        <f t="shared" ref="H342" si="89">SUM(H340:H341)</f>
        <v>20000</v>
      </c>
      <c r="I342" s="154">
        <f t="shared" ref="I342:J342" si="90">SUM(I340:I341)</f>
        <v>-20000</v>
      </c>
      <c r="J342" s="154">
        <f t="shared" si="90"/>
        <v>0</v>
      </c>
    </row>
    <row r="343" spans="1:10" x14ac:dyDescent="0.25">
      <c r="A343" s="16">
        <v>8</v>
      </c>
      <c r="B343" s="16">
        <v>2</v>
      </c>
      <c r="D343" s="1">
        <v>633</v>
      </c>
      <c r="E343" s="9" t="s">
        <v>206</v>
      </c>
      <c r="G343" s="1" t="s">
        <v>184</v>
      </c>
      <c r="H343" s="147">
        <v>200</v>
      </c>
      <c r="I343" s="147">
        <v>0</v>
      </c>
      <c r="J343" s="147">
        <f>I343+H343</f>
        <v>200</v>
      </c>
    </row>
    <row r="344" spans="1:10" x14ac:dyDescent="0.25">
      <c r="A344" s="117">
        <v>8</v>
      </c>
      <c r="B344" s="117">
        <v>2</v>
      </c>
      <c r="C344" s="118"/>
      <c r="D344" s="119"/>
      <c r="E344" s="120"/>
      <c r="G344" s="3" t="s">
        <v>185</v>
      </c>
      <c r="H344" s="151">
        <f t="shared" ref="H344" si="91">SUM(H343)</f>
        <v>200</v>
      </c>
      <c r="I344" s="151">
        <f t="shared" ref="I344:J344" si="92">SUM(I343)</f>
        <v>0</v>
      </c>
      <c r="J344" s="151">
        <f t="shared" si="92"/>
        <v>200</v>
      </c>
    </row>
    <row r="345" spans="1:10" x14ac:dyDescent="0.25">
      <c r="A345" s="16">
        <v>8</v>
      </c>
      <c r="B345" s="16">
        <v>3</v>
      </c>
      <c r="D345" s="1">
        <v>634</v>
      </c>
      <c r="E345" s="9" t="s">
        <v>203</v>
      </c>
      <c r="G345" s="1" t="s">
        <v>186</v>
      </c>
      <c r="H345" s="147">
        <v>500</v>
      </c>
      <c r="I345" s="147">
        <v>0</v>
      </c>
      <c r="J345" s="147">
        <f t="shared" ref="J345:J346" si="93">I345+H345</f>
        <v>500</v>
      </c>
    </row>
    <row r="346" spans="1:10" x14ac:dyDescent="0.25">
      <c r="A346" s="16">
        <v>8</v>
      </c>
      <c r="B346" s="16">
        <v>3</v>
      </c>
      <c r="D346" s="1">
        <v>637</v>
      </c>
      <c r="E346" s="9" t="s">
        <v>201</v>
      </c>
      <c r="G346" s="1" t="s">
        <v>187</v>
      </c>
      <c r="H346" s="147">
        <v>3000</v>
      </c>
      <c r="I346" s="147">
        <v>0</v>
      </c>
      <c r="J346" s="147">
        <f t="shared" si="93"/>
        <v>3000</v>
      </c>
    </row>
    <row r="347" spans="1:10" x14ac:dyDescent="0.25">
      <c r="A347" s="117">
        <v>8</v>
      </c>
      <c r="B347" s="117">
        <v>3</v>
      </c>
      <c r="C347" s="118"/>
      <c r="D347" s="119"/>
      <c r="E347" s="120"/>
      <c r="G347" s="3" t="s">
        <v>188</v>
      </c>
      <c r="H347" s="151">
        <f t="shared" ref="H347" si="94">SUM(H345:H346)</f>
        <v>3500</v>
      </c>
      <c r="I347" s="151">
        <f t="shared" ref="I347:J347" si="95">SUM(I345:I346)</f>
        <v>0</v>
      </c>
      <c r="J347" s="151">
        <f t="shared" si="95"/>
        <v>3500</v>
      </c>
    </row>
    <row r="348" spans="1:10" x14ac:dyDescent="0.25">
      <c r="A348" s="16">
        <v>8</v>
      </c>
      <c r="B348" s="16">
        <v>4</v>
      </c>
      <c r="D348" s="1">
        <v>642</v>
      </c>
      <c r="E348" s="9" t="s">
        <v>201</v>
      </c>
      <c r="G348" s="1" t="s">
        <v>189</v>
      </c>
      <c r="H348" s="147">
        <v>5000</v>
      </c>
      <c r="I348" s="147">
        <v>0</v>
      </c>
      <c r="J348" s="147">
        <f>I348+H348</f>
        <v>5000</v>
      </c>
    </row>
    <row r="349" spans="1:10" x14ac:dyDescent="0.25">
      <c r="A349" s="117">
        <v>8</v>
      </c>
      <c r="B349" s="117">
        <v>4</v>
      </c>
      <c r="C349" s="118"/>
      <c r="D349" s="119"/>
      <c r="E349" s="120"/>
      <c r="G349" s="3" t="s">
        <v>190</v>
      </c>
      <c r="H349" s="151">
        <f t="shared" ref="H349" si="96">SUM(H348)</f>
        <v>5000</v>
      </c>
      <c r="I349" s="151">
        <f t="shared" ref="I349:J349" si="97">SUM(I348)</f>
        <v>0</v>
      </c>
      <c r="J349" s="151">
        <f t="shared" si="97"/>
        <v>5000</v>
      </c>
    </row>
    <row r="350" spans="1:10" x14ac:dyDescent="0.25">
      <c r="A350" s="16">
        <v>9</v>
      </c>
      <c r="B350" s="16">
        <v>1</v>
      </c>
      <c r="D350" s="1">
        <v>632</v>
      </c>
      <c r="E350" s="9" t="s">
        <v>200</v>
      </c>
      <c r="G350" s="1" t="s">
        <v>191</v>
      </c>
      <c r="H350" s="147">
        <v>12000</v>
      </c>
      <c r="I350" s="147">
        <v>0</v>
      </c>
      <c r="J350" s="147">
        <f t="shared" ref="J350:J357" si="98">I350+H350</f>
        <v>12000</v>
      </c>
    </row>
    <row r="351" spans="1:10" x14ac:dyDescent="0.25">
      <c r="A351" s="16">
        <v>9</v>
      </c>
      <c r="B351" s="16">
        <v>1</v>
      </c>
      <c r="D351" s="1">
        <v>633</v>
      </c>
      <c r="E351" s="9" t="s">
        <v>210</v>
      </c>
      <c r="G351" s="88" t="s">
        <v>474</v>
      </c>
      <c r="H351" s="147">
        <v>0</v>
      </c>
      <c r="I351" s="147">
        <v>0</v>
      </c>
      <c r="J351" s="147">
        <f t="shared" si="98"/>
        <v>0</v>
      </c>
    </row>
    <row r="352" spans="1:10" x14ac:dyDescent="0.25">
      <c r="A352" s="16">
        <v>9</v>
      </c>
      <c r="B352" s="16">
        <v>1</v>
      </c>
      <c r="D352" s="1">
        <v>633</v>
      </c>
      <c r="E352" s="9" t="s">
        <v>210</v>
      </c>
      <c r="G352" s="1" t="s">
        <v>476</v>
      </c>
      <c r="H352" s="147">
        <v>0</v>
      </c>
      <c r="I352" s="147">
        <v>0</v>
      </c>
      <c r="J352" s="147">
        <f t="shared" si="98"/>
        <v>0</v>
      </c>
    </row>
    <row r="353" spans="1:10" x14ac:dyDescent="0.25">
      <c r="A353" s="16">
        <v>9</v>
      </c>
      <c r="B353" s="16">
        <v>1</v>
      </c>
      <c r="D353" s="1">
        <v>635</v>
      </c>
      <c r="E353" s="9" t="s">
        <v>210</v>
      </c>
      <c r="G353" s="1" t="s">
        <v>192</v>
      </c>
      <c r="H353" s="147">
        <v>500</v>
      </c>
      <c r="I353" s="147">
        <v>1600</v>
      </c>
      <c r="J353" s="147">
        <f t="shared" si="98"/>
        <v>2100</v>
      </c>
    </row>
    <row r="354" spans="1:10" x14ac:dyDescent="0.25">
      <c r="A354" s="16">
        <v>9</v>
      </c>
      <c r="B354" s="16">
        <v>1</v>
      </c>
      <c r="D354" s="1">
        <v>637</v>
      </c>
      <c r="E354" s="9" t="s">
        <v>204</v>
      </c>
      <c r="G354" s="1" t="s">
        <v>193</v>
      </c>
      <c r="H354" s="147">
        <v>200</v>
      </c>
      <c r="I354" s="147">
        <v>0</v>
      </c>
      <c r="J354" s="147">
        <f t="shared" si="98"/>
        <v>200</v>
      </c>
    </row>
    <row r="355" spans="1:10" x14ac:dyDescent="0.25">
      <c r="A355" s="16">
        <v>9</v>
      </c>
      <c r="B355" s="16">
        <v>1</v>
      </c>
      <c r="D355" s="1">
        <v>632</v>
      </c>
      <c r="E355" s="9" t="s">
        <v>200</v>
      </c>
      <c r="G355" s="1" t="s">
        <v>449</v>
      </c>
      <c r="H355" s="147">
        <v>0</v>
      </c>
      <c r="I355" s="147">
        <v>0</v>
      </c>
      <c r="J355" s="147">
        <f t="shared" si="98"/>
        <v>0</v>
      </c>
    </row>
    <row r="356" spans="1:10" x14ac:dyDescent="0.25">
      <c r="A356" s="16">
        <v>9</v>
      </c>
      <c r="B356" s="16">
        <v>1</v>
      </c>
      <c r="D356" s="1">
        <v>632</v>
      </c>
      <c r="E356" s="9" t="s">
        <v>200</v>
      </c>
      <c r="G356" s="1" t="s">
        <v>407</v>
      </c>
      <c r="H356" s="147">
        <v>100</v>
      </c>
      <c r="I356" s="147">
        <v>0</v>
      </c>
      <c r="J356" s="147">
        <f t="shared" si="98"/>
        <v>100</v>
      </c>
    </row>
    <row r="357" spans="1:10" x14ac:dyDescent="0.25">
      <c r="A357" s="16">
        <v>9</v>
      </c>
      <c r="B357" s="16">
        <v>1</v>
      </c>
      <c r="D357" s="1">
        <v>635</v>
      </c>
      <c r="E357" s="9" t="s">
        <v>210</v>
      </c>
      <c r="G357" s="1" t="s">
        <v>384</v>
      </c>
      <c r="H357" s="147">
        <v>1000</v>
      </c>
      <c r="I357" s="147">
        <v>0</v>
      </c>
      <c r="J357" s="147">
        <f t="shared" si="98"/>
        <v>1000</v>
      </c>
    </row>
    <row r="358" spans="1:10" x14ac:dyDescent="0.25">
      <c r="A358" s="117">
        <v>9</v>
      </c>
      <c r="B358" s="117">
        <v>1</v>
      </c>
      <c r="C358" s="118"/>
      <c r="D358" s="119"/>
      <c r="E358" s="120"/>
      <c r="G358" s="3" t="s">
        <v>194</v>
      </c>
      <c r="H358" s="151">
        <f t="shared" ref="H358" si="99">SUM(H350:H357)</f>
        <v>13800</v>
      </c>
      <c r="I358" s="151">
        <f t="shared" ref="I358:J358" si="100">SUM(I350:I357)</f>
        <v>1600</v>
      </c>
      <c r="J358" s="151">
        <f t="shared" si="100"/>
        <v>15400</v>
      </c>
    </row>
    <row r="359" spans="1:10" x14ac:dyDescent="0.25">
      <c r="A359" s="16">
        <v>9</v>
      </c>
      <c r="B359" s="16">
        <v>1</v>
      </c>
      <c r="D359" s="1">
        <v>717</v>
      </c>
      <c r="E359" s="9" t="s">
        <v>200</v>
      </c>
      <c r="G359" s="1" t="s">
        <v>361</v>
      </c>
      <c r="H359" s="149">
        <v>0</v>
      </c>
      <c r="I359" s="147">
        <v>0</v>
      </c>
      <c r="J359" s="147">
        <f t="shared" ref="J359:J360" si="101">I359+H359</f>
        <v>0</v>
      </c>
    </row>
    <row r="360" spans="1:10" x14ac:dyDescent="0.25">
      <c r="A360" s="16">
        <v>9</v>
      </c>
      <c r="B360" s="16">
        <v>1</v>
      </c>
      <c r="D360" s="1">
        <v>717</v>
      </c>
      <c r="E360" s="9" t="s">
        <v>200</v>
      </c>
      <c r="G360" s="1" t="s">
        <v>421</v>
      </c>
      <c r="H360" s="149">
        <v>0</v>
      </c>
      <c r="I360" s="147">
        <v>0</v>
      </c>
      <c r="J360" s="147">
        <f t="shared" si="101"/>
        <v>0</v>
      </c>
    </row>
    <row r="361" spans="1:10" x14ac:dyDescent="0.25">
      <c r="A361" s="93">
        <v>9</v>
      </c>
      <c r="B361" s="93">
        <v>1</v>
      </c>
      <c r="C361" s="114"/>
      <c r="D361" s="91"/>
      <c r="E361" s="123"/>
      <c r="F361" s="114"/>
      <c r="G361" s="91" t="s">
        <v>360</v>
      </c>
      <c r="H361" s="154">
        <f t="shared" ref="H361" si="102">SUM(H359:H360)</f>
        <v>0</v>
      </c>
      <c r="I361" s="154">
        <f t="shared" ref="I361:J361" si="103">SUM(I359:I360)</f>
        <v>0</v>
      </c>
      <c r="J361" s="154">
        <f t="shared" si="103"/>
        <v>0</v>
      </c>
    </row>
    <row r="362" spans="1:10" x14ac:dyDescent="0.25">
      <c r="A362" s="16">
        <v>9</v>
      </c>
      <c r="B362" s="16">
        <v>2</v>
      </c>
      <c r="D362" s="1">
        <v>633</v>
      </c>
      <c r="E362" s="9" t="s">
        <v>210</v>
      </c>
      <c r="G362" s="1" t="s">
        <v>195</v>
      </c>
      <c r="H362" s="147">
        <v>8000</v>
      </c>
      <c r="I362" s="147">
        <v>0</v>
      </c>
      <c r="J362" s="147">
        <f t="shared" ref="J362:J366" si="104">I362+H362</f>
        <v>8000</v>
      </c>
    </row>
    <row r="363" spans="1:10" x14ac:dyDescent="0.25">
      <c r="A363" s="16">
        <v>9</v>
      </c>
      <c r="B363" s="16">
        <v>2</v>
      </c>
      <c r="D363" s="1">
        <v>635</v>
      </c>
      <c r="E363" s="9" t="s">
        <v>210</v>
      </c>
      <c r="G363" s="1" t="s">
        <v>196</v>
      </c>
      <c r="H363" s="180">
        <v>7400</v>
      </c>
      <c r="I363" s="180">
        <v>21610</v>
      </c>
      <c r="J363" s="180">
        <f t="shared" si="104"/>
        <v>29010</v>
      </c>
    </row>
    <row r="364" spans="1:10" x14ac:dyDescent="0.25">
      <c r="A364" s="16">
        <v>9</v>
      </c>
      <c r="B364" s="16">
        <v>2</v>
      </c>
      <c r="D364" s="1">
        <v>637</v>
      </c>
      <c r="E364" s="9" t="s">
        <v>204</v>
      </c>
      <c r="G364" s="1" t="s">
        <v>409</v>
      </c>
      <c r="H364" s="147">
        <v>1000</v>
      </c>
      <c r="I364" s="147">
        <v>0</v>
      </c>
      <c r="J364" s="147">
        <f t="shared" si="104"/>
        <v>1000</v>
      </c>
    </row>
    <row r="365" spans="1:10" x14ac:dyDescent="0.25">
      <c r="A365" s="16">
        <v>9</v>
      </c>
      <c r="B365" s="16">
        <v>2</v>
      </c>
      <c r="D365" s="1">
        <v>633</v>
      </c>
      <c r="E365" s="9" t="s">
        <v>210</v>
      </c>
      <c r="G365" s="88" t="s">
        <v>577</v>
      </c>
      <c r="H365" s="147">
        <v>15000</v>
      </c>
      <c r="I365" s="147">
        <v>0</v>
      </c>
      <c r="J365" s="147">
        <f t="shared" si="104"/>
        <v>15000</v>
      </c>
    </row>
    <row r="366" spans="1:10" x14ac:dyDescent="0.25">
      <c r="A366" s="16">
        <v>9</v>
      </c>
      <c r="B366" s="16">
        <v>2</v>
      </c>
      <c r="D366" s="1">
        <v>633</v>
      </c>
      <c r="E366" s="9" t="s">
        <v>204</v>
      </c>
      <c r="G366" s="88" t="s">
        <v>592</v>
      </c>
      <c r="H366" s="147">
        <v>0</v>
      </c>
      <c r="I366" s="147">
        <v>2600</v>
      </c>
      <c r="J366" s="147">
        <f t="shared" si="104"/>
        <v>2600</v>
      </c>
    </row>
    <row r="367" spans="1:10" x14ac:dyDescent="0.25">
      <c r="A367" s="117">
        <v>9</v>
      </c>
      <c r="B367" s="117">
        <v>2</v>
      </c>
      <c r="C367" s="118"/>
      <c r="D367" s="119"/>
      <c r="E367" s="120"/>
      <c r="G367" s="3" t="s">
        <v>197</v>
      </c>
      <c r="H367" s="157">
        <f>SUM(H362:H366)</f>
        <v>31400</v>
      </c>
      <c r="I367" s="157">
        <f>SUM(I362:I366)</f>
        <v>24210</v>
      </c>
      <c r="J367" s="157">
        <f>SUM(J362:J366)</f>
        <v>55610</v>
      </c>
    </row>
    <row r="368" spans="1:10" x14ac:dyDescent="0.25">
      <c r="A368" s="16">
        <v>9</v>
      </c>
      <c r="B368" s="16">
        <v>2</v>
      </c>
      <c r="D368" s="1">
        <v>714</v>
      </c>
      <c r="E368" s="9" t="s">
        <v>203</v>
      </c>
      <c r="G368" s="1" t="s">
        <v>382</v>
      </c>
      <c r="H368" s="147">
        <v>0</v>
      </c>
      <c r="I368" s="147">
        <v>0</v>
      </c>
      <c r="J368" s="147">
        <f t="shared" ref="J368:J370" si="105">I368+H368</f>
        <v>0</v>
      </c>
    </row>
    <row r="369" spans="1:13" x14ac:dyDescent="0.25">
      <c r="A369" s="16">
        <v>9</v>
      </c>
      <c r="B369" s="16">
        <v>2</v>
      </c>
      <c r="D369" s="1">
        <v>713</v>
      </c>
      <c r="E369" s="9" t="s">
        <v>203</v>
      </c>
      <c r="G369" s="1" t="s">
        <v>419</v>
      </c>
      <c r="H369" s="147">
        <v>0</v>
      </c>
      <c r="I369" s="147">
        <v>0</v>
      </c>
      <c r="J369" s="147">
        <f t="shared" si="105"/>
        <v>0</v>
      </c>
    </row>
    <row r="370" spans="1:13" x14ac:dyDescent="0.25">
      <c r="A370" s="56">
        <v>9</v>
      </c>
      <c r="B370" s="16">
        <v>2</v>
      </c>
      <c r="C370" s="16"/>
      <c r="D370" s="21"/>
      <c r="E370" s="1"/>
      <c r="G370" s="88" t="s">
        <v>475</v>
      </c>
      <c r="H370" s="147">
        <v>0</v>
      </c>
      <c r="I370" s="147">
        <v>0</v>
      </c>
      <c r="J370" s="147">
        <f t="shared" si="105"/>
        <v>0</v>
      </c>
    </row>
    <row r="371" spans="1:13" x14ac:dyDescent="0.25">
      <c r="A371" s="93"/>
      <c r="B371" s="93"/>
      <c r="C371" s="114"/>
      <c r="D371" s="91"/>
      <c r="E371" s="123"/>
      <c r="F371" s="114"/>
      <c r="G371" s="91" t="s">
        <v>430</v>
      </c>
      <c r="H371" s="154">
        <f>SUM(H368:H370)</f>
        <v>0</v>
      </c>
      <c r="I371" s="154">
        <f>SUM(I368:I370)</f>
        <v>0</v>
      </c>
      <c r="J371" s="154">
        <f>SUM(J368:J370)</f>
        <v>0</v>
      </c>
    </row>
    <row r="372" spans="1:13" x14ac:dyDescent="0.25">
      <c r="A372" s="16"/>
      <c r="B372" s="16"/>
      <c r="D372" s="1"/>
      <c r="E372" s="9"/>
      <c r="G372" s="1"/>
      <c r="H372" s="149"/>
      <c r="I372" s="149"/>
      <c r="J372" s="149"/>
    </row>
    <row r="373" spans="1:13" ht="29.25" customHeight="1" x14ac:dyDescent="0.25">
      <c r="A373" s="16"/>
      <c r="B373" s="16"/>
      <c r="D373" s="1"/>
      <c r="E373" s="9"/>
      <c r="G373" s="3" t="s">
        <v>198</v>
      </c>
      <c r="H373" s="158">
        <f>H122+H136+H138+H143+H156+H165+H167+H169+H175+H191+H194+H196+H204+H209+H215+H227+H241+H258+H270+H272+H277+H297+H309+H320+H339+H344+H347+H349+H358+H367</f>
        <v>634464</v>
      </c>
      <c r="I373" s="158">
        <f>I122+I136+I138+I143+I156+I165+I167+I169+I175+I191+I194+I196+I204+I209+I215+I227+I241+I258+I270+I272+I277+I297+I309+I320+I339+I344+I347+I349+I358+I367</f>
        <v>185029</v>
      </c>
      <c r="J373" s="158">
        <f>J122+J136+J138+J143+J156+J165+J167+J169+J175+J191+J194+J196+J204+J209+J215+J227+J241+J258+J270+J272+J277+J297+J309+J320+J339+J344+J347+J349+J358+J367</f>
        <v>819493</v>
      </c>
    </row>
    <row r="374" spans="1:13" x14ac:dyDescent="0.25">
      <c r="A374" s="16"/>
      <c r="B374" s="16"/>
      <c r="D374" s="1"/>
      <c r="E374" s="9"/>
      <c r="G374" s="1"/>
      <c r="H374" s="149"/>
      <c r="I374" s="149"/>
      <c r="J374" s="149"/>
    </row>
    <row r="375" spans="1:13" ht="27.75" customHeight="1" x14ac:dyDescent="0.25">
      <c r="A375" s="93"/>
      <c r="B375" s="93"/>
      <c r="C375" s="114"/>
      <c r="D375" s="91"/>
      <c r="E375" s="123"/>
      <c r="F375" s="114"/>
      <c r="G375" s="91" t="s">
        <v>199</v>
      </c>
      <c r="H375" s="159">
        <f>H147+H203+H220+H254+H268+H284+H305+H326+H342+H361+H371</f>
        <v>451000</v>
      </c>
      <c r="I375" s="159">
        <f>I147+I203+I220+I254+I268+I284+I305+I326+I342+I361+I371</f>
        <v>7396</v>
      </c>
      <c r="J375" s="159">
        <f>J147+J203+J220+J254+J268+J284+J305+J326+J342+J361+J371</f>
        <v>458396</v>
      </c>
    </row>
    <row r="376" spans="1:13" ht="27.75" customHeight="1" x14ac:dyDescent="0.25">
      <c r="A376" s="17"/>
      <c r="B376" s="17"/>
      <c r="D376" s="5"/>
      <c r="E376" s="10"/>
      <c r="G376" s="142" t="s">
        <v>381</v>
      </c>
      <c r="H376" s="160">
        <f>H264</f>
        <v>60000</v>
      </c>
      <c r="I376" s="160">
        <f>I264</f>
        <v>0</v>
      </c>
      <c r="J376" s="160">
        <f>I376+H376</f>
        <v>60000</v>
      </c>
    </row>
    <row r="377" spans="1:13" ht="27.75" customHeight="1" x14ac:dyDescent="0.25">
      <c r="A377" s="17"/>
      <c r="B377" s="17"/>
      <c r="D377" s="5"/>
      <c r="E377" s="10"/>
      <c r="G377" s="19" t="s">
        <v>408</v>
      </c>
      <c r="H377" s="161">
        <v>0</v>
      </c>
      <c r="I377" s="161">
        <v>0</v>
      </c>
      <c r="J377" s="161">
        <v>0</v>
      </c>
    </row>
    <row r="378" spans="1:13" ht="27.75" customHeight="1" x14ac:dyDescent="0.25">
      <c r="A378" s="17"/>
      <c r="B378" s="17"/>
      <c r="D378" s="5"/>
      <c r="E378" s="10"/>
      <c r="G378" s="143" t="s">
        <v>226</v>
      </c>
      <c r="H378" s="162">
        <f>H141</f>
        <v>27916</v>
      </c>
      <c r="I378" s="162">
        <f>I141</f>
        <v>92500</v>
      </c>
      <c r="J378" s="162">
        <f>H378+I378</f>
        <v>120416</v>
      </c>
      <c r="M378" s="69"/>
    </row>
    <row r="379" spans="1:13" ht="15.75" thickBot="1" x14ac:dyDescent="0.3">
      <c r="A379" s="17"/>
      <c r="B379" s="17"/>
      <c r="D379" s="5"/>
      <c r="E379" s="10"/>
      <c r="G379" s="5"/>
      <c r="H379" s="163"/>
      <c r="I379" s="163"/>
      <c r="J379" s="163"/>
    </row>
    <row r="380" spans="1:13" ht="29.25" customHeight="1" thickBot="1" x14ac:dyDescent="0.3">
      <c r="A380" s="15"/>
      <c r="B380" s="18"/>
      <c r="C380" s="7"/>
      <c r="D380" s="6"/>
      <c r="E380" s="11"/>
      <c r="F380" s="7"/>
      <c r="G380" s="32" t="s">
        <v>376</v>
      </c>
      <c r="H380" s="164">
        <f>H373+H375+H376+H377+H378</f>
        <v>1173380</v>
      </c>
      <c r="I380" s="164">
        <f>I373+I375+I376+I377+I378</f>
        <v>284925</v>
      </c>
      <c r="J380" s="164">
        <f>J373+J375+J376+J377+J378</f>
        <v>1458305</v>
      </c>
    </row>
    <row r="381" spans="1:13" ht="24.75" customHeight="1" x14ac:dyDescent="0.25">
      <c r="G381" s="1" t="s">
        <v>320</v>
      </c>
      <c r="H381" s="149">
        <v>731013</v>
      </c>
      <c r="I381" s="149">
        <v>0</v>
      </c>
      <c r="J381" s="149">
        <f>H381+I381</f>
        <v>731013</v>
      </c>
      <c r="M381" s="69"/>
    </row>
    <row r="382" spans="1:13" ht="24.75" customHeight="1" x14ac:dyDescent="0.25">
      <c r="G382" s="1" t="s">
        <v>569</v>
      </c>
      <c r="H382" s="149">
        <v>0</v>
      </c>
      <c r="I382" s="149">
        <v>0</v>
      </c>
      <c r="J382" s="149">
        <f>H382+I382</f>
        <v>0</v>
      </c>
    </row>
    <row r="383" spans="1:13" ht="24.75" customHeight="1" x14ac:dyDescent="0.25">
      <c r="G383" s="1" t="s">
        <v>505</v>
      </c>
      <c r="H383" s="155">
        <v>310000</v>
      </c>
      <c r="I383" s="155">
        <v>310000</v>
      </c>
      <c r="J383" s="155">
        <v>310000</v>
      </c>
    </row>
    <row r="384" spans="1:13" ht="18.75" customHeight="1" thickBot="1" x14ac:dyDescent="0.3">
      <c r="G384" s="5" t="s">
        <v>321</v>
      </c>
      <c r="H384" s="163">
        <v>24440</v>
      </c>
      <c r="I384" s="163"/>
      <c r="J384" s="149">
        <f>H384+I384</f>
        <v>24440</v>
      </c>
    </row>
    <row r="385" spans="1:10" ht="26.25" customHeight="1" thickBot="1" x14ac:dyDescent="0.35">
      <c r="G385" s="33" t="s">
        <v>322</v>
      </c>
      <c r="H385" s="178">
        <f t="shared" ref="H385:I385" si="106">SUM(H380:H384)</f>
        <v>2238833</v>
      </c>
      <c r="I385" s="166">
        <f t="shared" si="106"/>
        <v>594925</v>
      </c>
      <c r="J385" s="166">
        <f t="shared" ref="J385" si="107">SUM(J380:J384)</f>
        <v>2523758</v>
      </c>
    </row>
    <row r="387" spans="1:10" x14ac:dyDescent="0.25">
      <c r="C387" s="51"/>
      <c r="D387" s="52"/>
      <c r="E387" s="14"/>
      <c r="F387" s="14"/>
      <c r="G387" s="51" t="s">
        <v>331</v>
      </c>
      <c r="H387" s="98">
        <v>45407</v>
      </c>
      <c r="I387" s="165"/>
      <c r="J387" s="165"/>
    </row>
    <row r="388" spans="1:10" x14ac:dyDescent="0.25">
      <c r="C388" s="51"/>
      <c r="D388" s="52"/>
      <c r="E388" s="14"/>
      <c r="F388" s="14"/>
      <c r="G388" s="51" t="s">
        <v>332</v>
      </c>
      <c r="H388" s="98">
        <v>45425</v>
      </c>
      <c r="I388" s="165"/>
      <c r="J388" s="165"/>
    </row>
    <row r="389" spans="1:10" x14ac:dyDescent="0.25">
      <c r="E389" s="14"/>
      <c r="F389" s="14"/>
    </row>
    <row r="390" spans="1:10" x14ac:dyDescent="0.25">
      <c r="A390" s="54" t="s">
        <v>600</v>
      </c>
      <c r="E390" s="54"/>
      <c r="F390" s="14"/>
    </row>
    <row r="391" spans="1:10" x14ac:dyDescent="0.25">
      <c r="E391" s="54"/>
      <c r="F391" s="52"/>
      <c r="G391" s="53"/>
    </row>
    <row r="392" spans="1:10" x14ac:dyDescent="0.25">
      <c r="E392" s="51"/>
      <c r="F392" s="52"/>
      <c r="G392" s="53"/>
    </row>
    <row r="393" spans="1:10" x14ac:dyDescent="0.25">
      <c r="E393" s="54"/>
      <c r="F393" s="52"/>
      <c r="G393" s="53"/>
    </row>
  </sheetData>
  <phoneticPr fontId="5" type="noConversion"/>
  <printOptions horizontalCentered="1"/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8"/>
  <sheetViews>
    <sheetView topLeftCell="A159" zoomScaleNormal="100" workbookViewId="0">
      <selection activeCell="M173" sqref="M173"/>
    </sheetView>
  </sheetViews>
  <sheetFormatPr defaultRowHeight="15" x14ac:dyDescent="0.25"/>
  <cols>
    <col min="1" max="1" width="4.140625" style="14" customWidth="1"/>
    <col min="2" max="3" width="5.5703125" style="14" customWidth="1"/>
    <col min="4" max="4" width="6.5703125" style="20" customWidth="1"/>
    <col min="5" max="5" width="23.5703125" customWidth="1"/>
    <col min="6" max="8" width="12.5703125" style="69" customWidth="1"/>
  </cols>
  <sheetData>
    <row r="2" spans="1:8" x14ac:dyDescent="0.25">
      <c r="E2" s="53" t="s">
        <v>580</v>
      </c>
    </row>
    <row r="3" spans="1:8" ht="15.75" thickBot="1" x14ac:dyDescent="0.3"/>
    <row r="4" spans="1:8" ht="15.75" thickBot="1" x14ac:dyDescent="0.3">
      <c r="A4" s="45" t="s">
        <v>227</v>
      </c>
      <c r="B4" s="47" t="s">
        <v>309</v>
      </c>
      <c r="C4" s="46" t="s">
        <v>228</v>
      </c>
      <c r="D4" s="48" t="s">
        <v>229</v>
      </c>
      <c r="E4" s="49" t="s">
        <v>230</v>
      </c>
      <c r="F4" s="74">
        <v>2024</v>
      </c>
      <c r="G4" s="74" t="s">
        <v>511</v>
      </c>
      <c r="H4" s="74" t="s">
        <v>511</v>
      </c>
    </row>
    <row r="5" spans="1:8" x14ac:dyDescent="0.25">
      <c r="A5" s="55"/>
    </row>
    <row r="6" spans="1:8" x14ac:dyDescent="0.25">
      <c r="A6" s="56">
        <v>1</v>
      </c>
      <c r="B6" s="16">
        <v>111</v>
      </c>
      <c r="C6" s="16">
        <v>312</v>
      </c>
      <c r="D6" s="21" t="s">
        <v>212</v>
      </c>
      <c r="E6" s="1" t="s">
        <v>231</v>
      </c>
      <c r="F6" s="84">
        <v>731013</v>
      </c>
      <c r="G6" s="84">
        <v>0</v>
      </c>
      <c r="H6" s="84">
        <f>F6+G6</f>
        <v>731013</v>
      </c>
    </row>
    <row r="7" spans="1:8" x14ac:dyDescent="0.25">
      <c r="A7" s="56">
        <v>1</v>
      </c>
      <c r="B7" s="16">
        <v>111</v>
      </c>
      <c r="C7" s="16">
        <v>312</v>
      </c>
      <c r="D7" s="21" t="s">
        <v>212</v>
      </c>
      <c r="E7" s="1" t="s">
        <v>539</v>
      </c>
      <c r="F7" s="84">
        <v>6000</v>
      </c>
      <c r="G7" s="84">
        <v>0</v>
      </c>
      <c r="H7" s="84">
        <f t="shared" ref="H7:H27" si="0">F7+G7</f>
        <v>6000</v>
      </c>
    </row>
    <row r="8" spans="1:8" x14ac:dyDescent="0.25">
      <c r="A8" s="56">
        <v>1</v>
      </c>
      <c r="B8" s="16">
        <v>111</v>
      </c>
      <c r="C8" s="16">
        <v>312</v>
      </c>
      <c r="D8" s="21" t="s">
        <v>200</v>
      </c>
      <c r="E8" s="1" t="s">
        <v>232</v>
      </c>
      <c r="F8" s="84">
        <v>0</v>
      </c>
      <c r="G8" s="84">
        <v>0</v>
      </c>
      <c r="H8" s="84">
        <f t="shared" si="0"/>
        <v>0</v>
      </c>
    </row>
    <row r="9" spans="1:8" x14ac:dyDescent="0.25">
      <c r="A9" s="56">
        <v>1</v>
      </c>
      <c r="B9" s="16">
        <v>111</v>
      </c>
      <c r="C9" s="16">
        <v>312</v>
      </c>
      <c r="D9" s="21" t="s">
        <v>200</v>
      </c>
      <c r="E9" s="1" t="s">
        <v>233</v>
      </c>
      <c r="F9" s="84">
        <v>2460</v>
      </c>
      <c r="G9" s="84">
        <v>0</v>
      </c>
      <c r="H9" s="84">
        <f t="shared" si="0"/>
        <v>2460</v>
      </c>
    </row>
    <row r="10" spans="1:8" x14ac:dyDescent="0.25">
      <c r="A10" s="56">
        <v>1</v>
      </c>
      <c r="B10" s="16">
        <v>111</v>
      </c>
      <c r="C10" s="16">
        <v>312</v>
      </c>
      <c r="D10" s="21" t="s">
        <v>200</v>
      </c>
      <c r="E10" s="1" t="s">
        <v>234</v>
      </c>
      <c r="F10" s="84">
        <v>2600</v>
      </c>
      <c r="G10" s="84">
        <v>0</v>
      </c>
      <c r="H10" s="84">
        <f t="shared" si="0"/>
        <v>2600</v>
      </c>
    </row>
    <row r="11" spans="1:8" x14ac:dyDescent="0.25">
      <c r="A11" s="56">
        <v>1</v>
      </c>
      <c r="B11" s="16">
        <v>111</v>
      </c>
      <c r="C11" s="16">
        <v>312</v>
      </c>
      <c r="D11" s="21" t="s">
        <v>200</v>
      </c>
      <c r="E11" s="1" t="s">
        <v>235</v>
      </c>
      <c r="F11" s="84">
        <v>0</v>
      </c>
      <c r="G11" s="84">
        <v>0</v>
      </c>
      <c r="H11" s="84">
        <f t="shared" si="0"/>
        <v>0</v>
      </c>
    </row>
    <row r="12" spans="1:8" x14ac:dyDescent="0.25">
      <c r="A12" s="56">
        <v>1</v>
      </c>
      <c r="B12" s="16">
        <v>111</v>
      </c>
      <c r="C12" s="16">
        <v>312</v>
      </c>
      <c r="D12" s="21" t="s">
        <v>200</v>
      </c>
      <c r="E12" s="1" t="s">
        <v>522</v>
      </c>
      <c r="F12" s="84">
        <v>0</v>
      </c>
      <c r="G12" s="84">
        <v>0</v>
      </c>
      <c r="H12" s="84">
        <f t="shared" si="0"/>
        <v>0</v>
      </c>
    </row>
    <row r="13" spans="1:8" x14ac:dyDescent="0.25">
      <c r="A13" s="56">
        <v>1</v>
      </c>
      <c r="B13" s="16">
        <v>111</v>
      </c>
      <c r="C13" s="16">
        <v>312</v>
      </c>
      <c r="D13" s="21" t="s">
        <v>200</v>
      </c>
      <c r="E13" s="1" t="s">
        <v>523</v>
      </c>
      <c r="F13" s="84">
        <v>0</v>
      </c>
      <c r="G13" s="84">
        <v>0</v>
      </c>
      <c r="H13" s="84">
        <f t="shared" si="0"/>
        <v>0</v>
      </c>
    </row>
    <row r="14" spans="1:8" x14ac:dyDescent="0.25">
      <c r="A14" s="56">
        <v>1</v>
      </c>
      <c r="B14" s="16">
        <v>111</v>
      </c>
      <c r="C14" s="16">
        <v>312</v>
      </c>
      <c r="D14" s="21" t="s">
        <v>200</v>
      </c>
      <c r="E14" s="1" t="s">
        <v>524</v>
      </c>
      <c r="F14" s="84">
        <v>0</v>
      </c>
      <c r="G14" s="84">
        <v>0</v>
      </c>
      <c r="H14" s="84">
        <f t="shared" si="0"/>
        <v>0</v>
      </c>
    </row>
    <row r="15" spans="1:8" x14ac:dyDescent="0.25">
      <c r="A15" s="56">
        <v>1</v>
      </c>
      <c r="B15" s="16">
        <v>111</v>
      </c>
      <c r="C15" s="16">
        <v>312</v>
      </c>
      <c r="D15" s="21" t="s">
        <v>200</v>
      </c>
      <c r="E15" s="1" t="s">
        <v>525</v>
      </c>
      <c r="F15" s="84">
        <v>0</v>
      </c>
      <c r="G15" s="84">
        <v>0</v>
      </c>
      <c r="H15" s="84">
        <f t="shared" si="0"/>
        <v>0</v>
      </c>
    </row>
    <row r="16" spans="1:8" x14ac:dyDescent="0.25">
      <c r="A16" s="56">
        <v>1</v>
      </c>
      <c r="B16" s="16">
        <v>111</v>
      </c>
      <c r="C16" s="16">
        <v>312</v>
      </c>
      <c r="D16" s="21" t="s">
        <v>200</v>
      </c>
      <c r="E16" s="1" t="s">
        <v>526</v>
      </c>
      <c r="F16" s="84">
        <v>0</v>
      </c>
      <c r="G16" s="84">
        <v>0</v>
      </c>
      <c r="H16" s="84">
        <f t="shared" si="0"/>
        <v>0</v>
      </c>
    </row>
    <row r="17" spans="1:8" x14ac:dyDescent="0.25">
      <c r="A17" s="56">
        <v>1</v>
      </c>
      <c r="B17" s="16">
        <v>111</v>
      </c>
      <c r="C17" s="16">
        <v>312</v>
      </c>
      <c r="D17" s="21" t="s">
        <v>200</v>
      </c>
      <c r="E17" s="1" t="s">
        <v>527</v>
      </c>
      <c r="F17" s="84">
        <v>0</v>
      </c>
      <c r="G17" s="84">
        <v>0</v>
      </c>
      <c r="H17" s="84">
        <f t="shared" si="0"/>
        <v>0</v>
      </c>
    </row>
    <row r="18" spans="1:8" x14ac:dyDescent="0.25">
      <c r="A18" s="56">
        <v>1</v>
      </c>
      <c r="B18" s="16">
        <v>111</v>
      </c>
      <c r="C18" s="16">
        <v>312</v>
      </c>
      <c r="D18" s="21" t="s">
        <v>200</v>
      </c>
      <c r="E18" s="1" t="s">
        <v>528</v>
      </c>
      <c r="F18" s="84">
        <v>0</v>
      </c>
      <c r="G18" s="84">
        <v>0</v>
      </c>
      <c r="H18" s="84">
        <f t="shared" si="0"/>
        <v>0</v>
      </c>
    </row>
    <row r="19" spans="1:8" x14ac:dyDescent="0.25">
      <c r="A19" s="56">
        <v>1</v>
      </c>
      <c r="B19" s="16">
        <v>111</v>
      </c>
      <c r="C19" s="16">
        <v>312</v>
      </c>
      <c r="D19" s="21" t="s">
        <v>200</v>
      </c>
      <c r="E19" s="1" t="s">
        <v>529</v>
      </c>
      <c r="F19" s="84">
        <v>0</v>
      </c>
      <c r="G19" s="84">
        <v>0</v>
      </c>
      <c r="H19" s="84">
        <f t="shared" si="0"/>
        <v>0</v>
      </c>
    </row>
    <row r="20" spans="1:8" x14ac:dyDescent="0.25">
      <c r="A20" s="56">
        <v>1</v>
      </c>
      <c r="B20" s="16">
        <v>111</v>
      </c>
      <c r="C20" s="16">
        <v>312</v>
      </c>
      <c r="D20" s="21" t="s">
        <v>200</v>
      </c>
      <c r="E20" s="1" t="s">
        <v>530</v>
      </c>
      <c r="F20" s="84">
        <v>0</v>
      </c>
      <c r="G20" s="84">
        <v>0</v>
      </c>
      <c r="H20" s="84">
        <f t="shared" si="0"/>
        <v>0</v>
      </c>
    </row>
    <row r="21" spans="1:8" x14ac:dyDescent="0.25">
      <c r="A21" s="56">
        <v>1</v>
      </c>
      <c r="B21" s="16">
        <v>111</v>
      </c>
      <c r="C21" s="16">
        <v>312</v>
      </c>
      <c r="D21" s="21" t="s">
        <v>200</v>
      </c>
      <c r="E21" s="1" t="s">
        <v>531</v>
      </c>
      <c r="F21" s="84">
        <v>0</v>
      </c>
      <c r="G21" s="84">
        <v>0</v>
      </c>
      <c r="H21" s="84">
        <f t="shared" si="0"/>
        <v>0</v>
      </c>
    </row>
    <row r="22" spans="1:8" x14ac:dyDescent="0.25">
      <c r="A22" s="56">
        <v>1</v>
      </c>
      <c r="B22" s="16">
        <v>111</v>
      </c>
      <c r="C22" s="16">
        <v>312</v>
      </c>
      <c r="D22" s="21" t="s">
        <v>200</v>
      </c>
      <c r="E22" s="1" t="s">
        <v>236</v>
      </c>
      <c r="F22" s="84">
        <v>200</v>
      </c>
      <c r="G22" s="84">
        <v>0</v>
      </c>
      <c r="H22" s="84">
        <f t="shared" si="0"/>
        <v>200</v>
      </c>
    </row>
    <row r="23" spans="1:8" x14ac:dyDescent="0.25">
      <c r="A23" s="56">
        <v>1</v>
      </c>
      <c r="B23" s="16">
        <v>111</v>
      </c>
      <c r="C23" s="16">
        <v>312</v>
      </c>
      <c r="D23" s="21" t="s">
        <v>200</v>
      </c>
      <c r="E23" s="1" t="s">
        <v>237</v>
      </c>
      <c r="F23" s="84">
        <v>600</v>
      </c>
      <c r="G23" s="84">
        <v>0</v>
      </c>
      <c r="H23" s="84">
        <f t="shared" si="0"/>
        <v>600</v>
      </c>
    </row>
    <row r="24" spans="1:8" x14ac:dyDescent="0.25">
      <c r="A24" s="56">
        <v>1</v>
      </c>
      <c r="B24" s="16">
        <v>111</v>
      </c>
      <c r="C24" s="16">
        <v>312</v>
      </c>
      <c r="D24" s="21" t="s">
        <v>200</v>
      </c>
      <c r="E24" s="1" t="s">
        <v>238</v>
      </c>
      <c r="F24" s="84">
        <v>100</v>
      </c>
      <c r="G24" s="84">
        <v>0</v>
      </c>
      <c r="H24" s="84">
        <f t="shared" si="0"/>
        <v>100</v>
      </c>
    </row>
    <row r="25" spans="1:8" x14ac:dyDescent="0.25">
      <c r="A25" s="56">
        <v>1</v>
      </c>
      <c r="B25" s="16">
        <v>111</v>
      </c>
      <c r="C25" s="16">
        <v>312</v>
      </c>
      <c r="D25" s="21" t="s">
        <v>200</v>
      </c>
      <c r="E25" s="1" t="s">
        <v>540</v>
      </c>
      <c r="F25" s="84">
        <v>0</v>
      </c>
      <c r="G25" s="84">
        <v>0</v>
      </c>
      <c r="H25" s="84">
        <f t="shared" si="0"/>
        <v>0</v>
      </c>
    </row>
    <row r="26" spans="1:8" x14ac:dyDescent="0.25">
      <c r="A26" s="56">
        <v>1</v>
      </c>
      <c r="B26" s="16">
        <v>111</v>
      </c>
      <c r="C26" s="16">
        <v>312</v>
      </c>
      <c r="D26" s="21" t="s">
        <v>200</v>
      </c>
      <c r="E26" s="1" t="s">
        <v>413</v>
      </c>
      <c r="F26" s="84">
        <v>0</v>
      </c>
      <c r="G26" s="84">
        <v>0</v>
      </c>
      <c r="H26" s="84">
        <f t="shared" si="0"/>
        <v>0</v>
      </c>
    </row>
    <row r="27" spans="1:8" x14ac:dyDescent="0.25">
      <c r="A27" s="56">
        <v>1</v>
      </c>
      <c r="B27" s="16">
        <v>111</v>
      </c>
      <c r="C27" s="16">
        <v>312</v>
      </c>
      <c r="D27" s="21" t="s">
        <v>200</v>
      </c>
      <c r="E27" s="1" t="s">
        <v>495</v>
      </c>
      <c r="F27" s="84">
        <v>2000</v>
      </c>
      <c r="G27" s="84">
        <v>1000</v>
      </c>
      <c r="H27" s="84">
        <f t="shared" si="0"/>
        <v>3000</v>
      </c>
    </row>
    <row r="28" spans="1:8" x14ac:dyDescent="0.25">
      <c r="A28" s="57"/>
      <c r="B28" s="25"/>
      <c r="C28" s="25"/>
      <c r="D28" s="24"/>
      <c r="E28" s="3" t="s">
        <v>314</v>
      </c>
      <c r="F28" s="82">
        <f t="shared" ref="F28" si="1">SUM(F6:F27)</f>
        <v>744973</v>
      </c>
      <c r="G28" s="82">
        <f t="shared" ref="G28:H28" si="2">SUM(G6:G27)</f>
        <v>1000</v>
      </c>
      <c r="H28" s="82">
        <f t="shared" si="2"/>
        <v>745973</v>
      </c>
    </row>
    <row r="29" spans="1:8" x14ac:dyDescent="0.25">
      <c r="A29" s="56">
        <v>1</v>
      </c>
      <c r="B29" s="16">
        <v>111</v>
      </c>
      <c r="C29" s="16">
        <v>312</v>
      </c>
      <c r="D29" s="21" t="s">
        <v>200</v>
      </c>
      <c r="E29" s="1" t="s">
        <v>572</v>
      </c>
      <c r="F29" s="84">
        <v>0</v>
      </c>
      <c r="G29" s="84">
        <v>0</v>
      </c>
      <c r="H29" s="84">
        <f t="shared" ref="H29:H45" si="3">F29+G29</f>
        <v>0</v>
      </c>
    </row>
    <row r="30" spans="1:8" x14ac:dyDescent="0.25">
      <c r="A30" s="89">
        <v>1</v>
      </c>
      <c r="B30" s="16" t="s">
        <v>367</v>
      </c>
      <c r="C30" s="16">
        <v>312</v>
      </c>
      <c r="D30" s="21" t="s">
        <v>200</v>
      </c>
      <c r="E30" s="1" t="s">
        <v>369</v>
      </c>
      <c r="F30" s="84">
        <v>0</v>
      </c>
      <c r="G30" s="84">
        <v>0</v>
      </c>
      <c r="H30" s="84">
        <f t="shared" si="3"/>
        <v>0</v>
      </c>
    </row>
    <row r="31" spans="1:8" x14ac:dyDescent="0.25">
      <c r="A31" s="89">
        <v>1</v>
      </c>
      <c r="B31" s="16" t="s">
        <v>383</v>
      </c>
      <c r="C31" s="16">
        <v>312</v>
      </c>
      <c r="D31" s="21" t="s">
        <v>200</v>
      </c>
      <c r="E31" s="1" t="s">
        <v>239</v>
      </c>
      <c r="F31" s="84">
        <v>2700</v>
      </c>
      <c r="G31" s="84">
        <v>0</v>
      </c>
      <c r="H31" s="84">
        <f t="shared" si="3"/>
        <v>2700</v>
      </c>
    </row>
    <row r="32" spans="1:8" x14ac:dyDescent="0.25">
      <c r="A32" s="89">
        <v>1</v>
      </c>
      <c r="B32" s="16" t="s">
        <v>325</v>
      </c>
      <c r="C32" s="16">
        <v>312</v>
      </c>
      <c r="D32" s="21" t="s">
        <v>200</v>
      </c>
      <c r="E32" s="1" t="s">
        <v>239</v>
      </c>
      <c r="F32" s="84">
        <v>500</v>
      </c>
      <c r="G32" s="84">
        <v>0</v>
      </c>
      <c r="H32" s="84">
        <f t="shared" si="3"/>
        <v>500</v>
      </c>
    </row>
    <row r="33" spans="1:8" x14ac:dyDescent="0.25">
      <c r="A33" s="89">
        <v>1</v>
      </c>
      <c r="B33" s="16" t="s">
        <v>483</v>
      </c>
      <c r="C33" s="16">
        <v>312</v>
      </c>
      <c r="D33" s="21" t="s">
        <v>200</v>
      </c>
      <c r="E33" s="1" t="s">
        <v>492</v>
      </c>
      <c r="F33" s="84">
        <v>8700</v>
      </c>
      <c r="G33" s="84">
        <v>0</v>
      </c>
      <c r="H33" s="84">
        <f t="shared" si="3"/>
        <v>8700</v>
      </c>
    </row>
    <row r="34" spans="1:8" x14ac:dyDescent="0.25">
      <c r="A34" s="89">
        <v>1</v>
      </c>
      <c r="B34" s="16" t="s">
        <v>483</v>
      </c>
      <c r="C34" s="16">
        <v>312</v>
      </c>
      <c r="D34" s="21" t="s">
        <v>200</v>
      </c>
      <c r="E34" s="1" t="s">
        <v>532</v>
      </c>
      <c r="F34" s="84">
        <v>0</v>
      </c>
      <c r="G34" s="84">
        <v>0</v>
      </c>
      <c r="H34" s="84">
        <f t="shared" si="3"/>
        <v>0</v>
      </c>
    </row>
    <row r="35" spans="1:8" x14ac:dyDescent="0.25">
      <c r="A35" s="89">
        <v>1</v>
      </c>
      <c r="B35" s="16" t="s">
        <v>433</v>
      </c>
      <c r="C35" s="16">
        <v>312</v>
      </c>
      <c r="D35" s="21" t="s">
        <v>212</v>
      </c>
      <c r="E35" s="1" t="s">
        <v>434</v>
      </c>
      <c r="F35" s="84">
        <v>2856</v>
      </c>
      <c r="G35" s="84">
        <v>0</v>
      </c>
      <c r="H35" s="84">
        <f t="shared" si="3"/>
        <v>2856</v>
      </c>
    </row>
    <row r="36" spans="1:8" x14ac:dyDescent="0.25">
      <c r="A36" s="89">
        <v>1</v>
      </c>
      <c r="B36" s="16" t="s">
        <v>435</v>
      </c>
      <c r="C36" s="16">
        <v>312</v>
      </c>
      <c r="D36" s="21" t="s">
        <v>212</v>
      </c>
      <c r="E36" s="1" t="s">
        <v>434</v>
      </c>
      <c r="F36" s="84">
        <v>762</v>
      </c>
      <c r="G36" s="84">
        <v>0</v>
      </c>
      <c r="H36" s="84">
        <f t="shared" si="3"/>
        <v>762</v>
      </c>
    </row>
    <row r="37" spans="1:8" x14ac:dyDescent="0.25">
      <c r="A37" s="89">
        <v>1</v>
      </c>
      <c r="B37" s="16" t="s">
        <v>436</v>
      </c>
      <c r="C37" s="16">
        <v>312</v>
      </c>
      <c r="D37" s="21" t="s">
        <v>212</v>
      </c>
      <c r="E37" s="1" t="s">
        <v>434</v>
      </c>
      <c r="F37" s="84">
        <v>915</v>
      </c>
      <c r="G37" s="84">
        <v>0</v>
      </c>
      <c r="H37" s="84">
        <f t="shared" si="3"/>
        <v>915</v>
      </c>
    </row>
    <row r="38" spans="1:8" x14ac:dyDescent="0.25">
      <c r="A38" s="89">
        <v>1</v>
      </c>
      <c r="B38" s="16" t="s">
        <v>479</v>
      </c>
      <c r="C38" s="16">
        <v>312</v>
      </c>
      <c r="D38" s="21" t="s">
        <v>212</v>
      </c>
      <c r="E38" s="1" t="s">
        <v>480</v>
      </c>
      <c r="F38" s="84">
        <v>4743</v>
      </c>
      <c r="G38" s="84">
        <v>0</v>
      </c>
      <c r="H38" s="84">
        <f t="shared" si="3"/>
        <v>4743</v>
      </c>
    </row>
    <row r="39" spans="1:8" x14ac:dyDescent="0.25">
      <c r="A39" s="89">
        <v>1</v>
      </c>
      <c r="B39" s="16" t="s">
        <v>479</v>
      </c>
      <c r="C39" s="16">
        <v>312</v>
      </c>
      <c r="D39" s="21" t="s">
        <v>212</v>
      </c>
      <c r="E39" s="1" t="s">
        <v>481</v>
      </c>
      <c r="F39" s="84">
        <v>474</v>
      </c>
      <c r="G39" s="84">
        <v>0</v>
      </c>
      <c r="H39" s="84">
        <f t="shared" si="3"/>
        <v>474</v>
      </c>
    </row>
    <row r="40" spans="1:8" x14ac:dyDescent="0.25">
      <c r="A40" s="89">
        <v>1</v>
      </c>
      <c r="B40" s="16" t="s">
        <v>533</v>
      </c>
      <c r="C40" s="16">
        <v>312</v>
      </c>
      <c r="D40" s="21" t="s">
        <v>201</v>
      </c>
      <c r="E40" s="1" t="s">
        <v>534</v>
      </c>
      <c r="F40" s="84">
        <v>0</v>
      </c>
      <c r="G40" s="84">
        <v>2000</v>
      </c>
      <c r="H40" s="84">
        <f t="shared" si="3"/>
        <v>2000</v>
      </c>
    </row>
    <row r="41" spans="1:8" x14ac:dyDescent="0.25">
      <c r="A41" s="89">
        <v>1</v>
      </c>
      <c r="B41" s="16" t="s">
        <v>581</v>
      </c>
      <c r="C41" s="16">
        <v>312</v>
      </c>
      <c r="D41" s="21" t="s">
        <v>201</v>
      </c>
      <c r="E41" s="1" t="s">
        <v>582</v>
      </c>
      <c r="F41" s="84">
        <v>0</v>
      </c>
      <c r="G41" s="84">
        <v>240</v>
      </c>
      <c r="H41" s="84">
        <f t="shared" si="3"/>
        <v>240</v>
      </c>
    </row>
    <row r="42" spans="1:8" x14ac:dyDescent="0.25">
      <c r="A42" s="89">
        <v>1</v>
      </c>
      <c r="B42" s="16" t="s">
        <v>437</v>
      </c>
      <c r="C42" s="16">
        <v>312</v>
      </c>
      <c r="D42" s="21" t="s">
        <v>212</v>
      </c>
      <c r="E42" s="1" t="s">
        <v>434</v>
      </c>
      <c r="F42" s="84">
        <v>6780</v>
      </c>
      <c r="G42" s="84">
        <v>0</v>
      </c>
      <c r="H42" s="84">
        <f t="shared" si="3"/>
        <v>6780</v>
      </c>
    </row>
    <row r="43" spans="1:8" x14ac:dyDescent="0.25">
      <c r="A43" s="89">
        <v>1</v>
      </c>
      <c r="B43" s="16" t="s">
        <v>438</v>
      </c>
      <c r="C43" s="16">
        <v>312</v>
      </c>
      <c r="D43" s="21" t="s">
        <v>212</v>
      </c>
      <c r="E43" s="1" t="s">
        <v>434</v>
      </c>
      <c r="F43" s="84">
        <v>1709</v>
      </c>
      <c r="G43" s="84">
        <v>0</v>
      </c>
      <c r="H43" s="84">
        <f t="shared" si="3"/>
        <v>1709</v>
      </c>
    </row>
    <row r="44" spans="1:8" x14ac:dyDescent="0.25">
      <c r="A44" s="89">
        <v>1</v>
      </c>
      <c r="B44" s="16" t="s">
        <v>439</v>
      </c>
      <c r="C44" s="16">
        <v>312</v>
      </c>
      <c r="D44" s="21" t="s">
        <v>212</v>
      </c>
      <c r="E44" s="1" t="s">
        <v>434</v>
      </c>
      <c r="F44" s="84">
        <v>240</v>
      </c>
      <c r="G44" s="84">
        <v>0</v>
      </c>
      <c r="H44" s="84">
        <f t="shared" si="3"/>
        <v>240</v>
      </c>
    </row>
    <row r="45" spans="1:8" x14ac:dyDescent="0.25">
      <c r="A45" s="89">
        <v>1</v>
      </c>
      <c r="B45" s="16" t="s">
        <v>368</v>
      </c>
      <c r="C45" s="16">
        <v>312</v>
      </c>
      <c r="D45" s="21" t="s">
        <v>200</v>
      </c>
      <c r="E45" s="1" t="s">
        <v>370</v>
      </c>
      <c r="F45" s="84">
        <v>0</v>
      </c>
      <c r="G45" s="84">
        <v>0</v>
      </c>
      <c r="H45" s="84">
        <f t="shared" si="3"/>
        <v>0</v>
      </c>
    </row>
    <row r="46" spans="1:8" x14ac:dyDescent="0.25">
      <c r="A46" s="22"/>
      <c r="B46" s="22"/>
      <c r="C46" s="22"/>
      <c r="D46" s="22"/>
      <c r="E46" s="23" t="s">
        <v>315</v>
      </c>
      <c r="F46" s="83">
        <f t="shared" ref="F46" si="4">SUM(F28:F45)</f>
        <v>775352</v>
      </c>
      <c r="G46" s="83">
        <f t="shared" ref="G46:H46" si="5">SUM(G28:G45)</f>
        <v>3240</v>
      </c>
      <c r="H46" s="83">
        <f t="shared" si="5"/>
        <v>778592</v>
      </c>
    </row>
    <row r="47" spans="1:8" x14ac:dyDescent="0.25">
      <c r="A47" s="56">
        <v>1</v>
      </c>
      <c r="B47" s="16">
        <v>41</v>
      </c>
      <c r="C47" s="16">
        <v>111</v>
      </c>
      <c r="D47" s="21" t="s">
        <v>202</v>
      </c>
      <c r="E47" s="1" t="s">
        <v>240</v>
      </c>
      <c r="F47" s="130">
        <v>774746</v>
      </c>
      <c r="G47" s="84">
        <v>-9657</v>
      </c>
      <c r="H47" s="84">
        <f t="shared" ref="H47:H110" si="6">F47+G47</f>
        <v>765089</v>
      </c>
    </row>
    <row r="48" spans="1:8" x14ac:dyDescent="0.25">
      <c r="A48" s="56">
        <v>1</v>
      </c>
      <c r="B48" s="16">
        <v>41</v>
      </c>
      <c r="C48" s="16">
        <v>133</v>
      </c>
      <c r="D48" s="21" t="s">
        <v>200</v>
      </c>
      <c r="E48" s="1" t="s">
        <v>241</v>
      </c>
      <c r="F48" s="84">
        <v>1650</v>
      </c>
      <c r="G48" s="84">
        <v>0</v>
      </c>
      <c r="H48" s="84">
        <f t="shared" si="6"/>
        <v>1650</v>
      </c>
    </row>
    <row r="49" spans="1:12" x14ac:dyDescent="0.25">
      <c r="A49" s="56">
        <v>1</v>
      </c>
      <c r="B49" s="16">
        <v>41</v>
      </c>
      <c r="C49" s="16">
        <v>133</v>
      </c>
      <c r="D49" s="21" t="s">
        <v>210</v>
      </c>
      <c r="E49" s="1" t="s">
        <v>242</v>
      </c>
      <c r="F49" s="84">
        <v>0</v>
      </c>
      <c r="G49" s="84">
        <v>0</v>
      </c>
      <c r="H49" s="84">
        <f t="shared" si="6"/>
        <v>0</v>
      </c>
      <c r="K49" s="69"/>
      <c r="L49" s="177"/>
    </row>
    <row r="50" spans="1:12" x14ac:dyDescent="0.25">
      <c r="A50" s="56">
        <v>1</v>
      </c>
      <c r="B50" s="16">
        <v>41</v>
      </c>
      <c r="C50" s="16">
        <v>133</v>
      </c>
      <c r="D50" s="21" t="s">
        <v>212</v>
      </c>
      <c r="E50" s="1" t="s">
        <v>243</v>
      </c>
      <c r="F50" s="84">
        <v>50</v>
      </c>
      <c r="G50" s="84">
        <v>0</v>
      </c>
      <c r="H50" s="84">
        <f t="shared" si="6"/>
        <v>50</v>
      </c>
    </row>
    <row r="51" spans="1:12" x14ac:dyDescent="0.25">
      <c r="A51" s="56">
        <v>1</v>
      </c>
      <c r="B51" s="16">
        <v>41</v>
      </c>
      <c r="C51" s="16">
        <v>133</v>
      </c>
      <c r="D51" s="21" t="s">
        <v>207</v>
      </c>
      <c r="E51" s="1" t="s">
        <v>244</v>
      </c>
      <c r="F51" s="84">
        <v>37400</v>
      </c>
      <c r="G51" s="84">
        <v>0</v>
      </c>
      <c r="H51" s="84">
        <f t="shared" si="6"/>
        <v>37400</v>
      </c>
    </row>
    <row r="52" spans="1:12" x14ac:dyDescent="0.25">
      <c r="A52" s="56">
        <v>1</v>
      </c>
      <c r="B52" s="16">
        <v>41</v>
      </c>
      <c r="C52" s="16">
        <v>133</v>
      </c>
      <c r="D52" s="21" t="s">
        <v>213</v>
      </c>
      <c r="E52" s="1" t="s">
        <v>245</v>
      </c>
      <c r="F52" s="84">
        <v>45360</v>
      </c>
      <c r="G52" s="84">
        <v>0</v>
      </c>
      <c r="H52" s="84">
        <f t="shared" si="6"/>
        <v>45360</v>
      </c>
    </row>
    <row r="53" spans="1:12" x14ac:dyDescent="0.25">
      <c r="A53" s="56">
        <v>1</v>
      </c>
      <c r="B53" s="16">
        <v>41</v>
      </c>
      <c r="C53" s="16">
        <v>134</v>
      </c>
      <c r="D53" s="21" t="s">
        <v>200</v>
      </c>
      <c r="E53" s="1" t="s">
        <v>246</v>
      </c>
      <c r="F53" s="84">
        <v>4100</v>
      </c>
      <c r="G53" s="84">
        <v>0</v>
      </c>
      <c r="H53" s="84">
        <f t="shared" si="6"/>
        <v>4100</v>
      </c>
    </row>
    <row r="54" spans="1:12" x14ac:dyDescent="0.25">
      <c r="A54" s="56">
        <v>1</v>
      </c>
      <c r="B54" s="16">
        <v>41</v>
      </c>
      <c r="C54" s="16">
        <v>211</v>
      </c>
      <c r="D54" s="21" t="s">
        <v>202</v>
      </c>
      <c r="E54" s="1" t="s">
        <v>247</v>
      </c>
      <c r="F54" s="84">
        <v>0</v>
      </c>
      <c r="G54" s="84">
        <v>0</v>
      </c>
      <c r="H54" s="84">
        <f t="shared" si="6"/>
        <v>0</v>
      </c>
    </row>
    <row r="55" spans="1:12" x14ac:dyDescent="0.25">
      <c r="A55" s="56">
        <v>1</v>
      </c>
      <c r="B55" s="16">
        <v>41</v>
      </c>
      <c r="C55" s="16">
        <v>212</v>
      </c>
      <c r="D55" s="21" t="s">
        <v>201</v>
      </c>
      <c r="E55" s="1" t="s">
        <v>248</v>
      </c>
      <c r="F55" s="84">
        <v>0</v>
      </c>
      <c r="G55" s="84">
        <v>0</v>
      </c>
      <c r="H55" s="84">
        <f t="shared" si="6"/>
        <v>0</v>
      </c>
    </row>
    <row r="56" spans="1:12" x14ac:dyDescent="0.25">
      <c r="A56" s="56">
        <v>1</v>
      </c>
      <c r="B56" s="16">
        <v>41</v>
      </c>
      <c r="C56" s="16">
        <v>223</v>
      </c>
      <c r="D56" s="21" t="s">
        <v>200</v>
      </c>
      <c r="E56" s="1" t="s">
        <v>349</v>
      </c>
      <c r="F56" s="84">
        <v>0</v>
      </c>
      <c r="G56" s="84">
        <v>0</v>
      </c>
      <c r="H56" s="84">
        <f t="shared" si="6"/>
        <v>0</v>
      </c>
    </row>
    <row r="57" spans="1:12" x14ac:dyDescent="0.25">
      <c r="A57" s="56">
        <v>1</v>
      </c>
      <c r="B57" s="16">
        <v>41</v>
      </c>
      <c r="C57" s="16">
        <v>223</v>
      </c>
      <c r="D57" s="21" t="s">
        <v>202</v>
      </c>
      <c r="E57" s="1" t="s">
        <v>350</v>
      </c>
      <c r="F57" s="84">
        <v>2100</v>
      </c>
      <c r="G57" s="84">
        <v>0</v>
      </c>
      <c r="H57" s="84">
        <f t="shared" si="6"/>
        <v>2100</v>
      </c>
    </row>
    <row r="58" spans="1:12" x14ac:dyDescent="0.25">
      <c r="A58" s="56">
        <v>1</v>
      </c>
      <c r="B58" s="16">
        <v>41</v>
      </c>
      <c r="C58" s="16">
        <v>229</v>
      </c>
      <c r="D58" s="21" t="s">
        <v>204</v>
      </c>
      <c r="E58" s="1" t="s">
        <v>249</v>
      </c>
      <c r="F58" s="84">
        <v>135</v>
      </c>
      <c r="G58" s="84">
        <v>0</v>
      </c>
      <c r="H58" s="84">
        <f t="shared" si="6"/>
        <v>135</v>
      </c>
    </row>
    <row r="59" spans="1:12" x14ac:dyDescent="0.25">
      <c r="A59" s="56">
        <v>1</v>
      </c>
      <c r="B59" s="16">
        <v>41</v>
      </c>
      <c r="C59" s="16">
        <v>243</v>
      </c>
      <c r="D59" s="21"/>
      <c r="E59" s="1" t="s">
        <v>250</v>
      </c>
      <c r="F59" s="84">
        <v>500</v>
      </c>
      <c r="G59" s="84">
        <v>0</v>
      </c>
      <c r="H59" s="84">
        <f t="shared" si="6"/>
        <v>500</v>
      </c>
    </row>
    <row r="60" spans="1:12" x14ac:dyDescent="0.25">
      <c r="A60" s="56">
        <v>1</v>
      </c>
      <c r="B60" s="16">
        <v>41</v>
      </c>
      <c r="C60" s="16">
        <v>292</v>
      </c>
      <c r="D60" s="21" t="s">
        <v>210</v>
      </c>
      <c r="E60" s="1" t="s">
        <v>251</v>
      </c>
      <c r="F60" s="84">
        <v>0</v>
      </c>
      <c r="G60" s="84">
        <v>386</v>
      </c>
      <c r="H60" s="84">
        <f t="shared" si="6"/>
        <v>386</v>
      </c>
    </row>
    <row r="61" spans="1:12" x14ac:dyDescent="0.25">
      <c r="A61" s="56">
        <v>1</v>
      </c>
      <c r="B61" s="16">
        <v>41</v>
      </c>
      <c r="C61" s="16">
        <v>292</v>
      </c>
      <c r="D61" s="21" t="s">
        <v>310</v>
      </c>
      <c r="E61" s="1" t="s">
        <v>464</v>
      </c>
      <c r="F61" s="84">
        <v>0</v>
      </c>
      <c r="G61" s="84">
        <v>0</v>
      </c>
      <c r="H61" s="84">
        <f t="shared" si="6"/>
        <v>0</v>
      </c>
    </row>
    <row r="62" spans="1:12" x14ac:dyDescent="0.25">
      <c r="A62" s="56">
        <v>1</v>
      </c>
      <c r="B62" s="16">
        <v>41</v>
      </c>
      <c r="C62" s="16">
        <v>292</v>
      </c>
      <c r="D62" s="21" t="s">
        <v>212</v>
      </c>
      <c r="E62" s="1" t="s">
        <v>252</v>
      </c>
      <c r="F62" s="84">
        <v>0</v>
      </c>
      <c r="G62" s="84">
        <v>0</v>
      </c>
      <c r="H62" s="84">
        <f t="shared" si="6"/>
        <v>0</v>
      </c>
    </row>
    <row r="63" spans="1:12" x14ac:dyDescent="0.25">
      <c r="A63" s="56">
        <v>1</v>
      </c>
      <c r="B63" s="16">
        <v>41</v>
      </c>
      <c r="C63" s="16">
        <v>292</v>
      </c>
      <c r="D63" s="21" t="s">
        <v>465</v>
      </c>
      <c r="E63" s="1" t="s">
        <v>583</v>
      </c>
      <c r="F63" s="84">
        <v>0</v>
      </c>
      <c r="G63" s="84">
        <v>0</v>
      </c>
      <c r="H63" s="84">
        <f t="shared" si="6"/>
        <v>0</v>
      </c>
    </row>
    <row r="64" spans="1:12" x14ac:dyDescent="0.25">
      <c r="A64" s="56">
        <v>1</v>
      </c>
      <c r="B64" s="16">
        <v>41</v>
      </c>
      <c r="C64" s="16">
        <v>292</v>
      </c>
      <c r="D64" s="21" t="s">
        <v>351</v>
      </c>
      <c r="E64" s="1" t="s">
        <v>440</v>
      </c>
      <c r="F64" s="84">
        <v>0</v>
      </c>
      <c r="G64" s="84">
        <v>0</v>
      </c>
      <c r="H64" s="84">
        <f t="shared" si="6"/>
        <v>0</v>
      </c>
    </row>
    <row r="65" spans="1:8" x14ac:dyDescent="0.25">
      <c r="A65" s="56">
        <v>1</v>
      </c>
      <c r="B65" s="16">
        <v>41</v>
      </c>
      <c r="C65" s="16">
        <v>292</v>
      </c>
      <c r="D65" s="21" t="s">
        <v>200</v>
      </c>
      <c r="E65" s="1" t="s">
        <v>578</v>
      </c>
      <c r="F65" s="84">
        <v>4000</v>
      </c>
      <c r="G65" s="84">
        <v>1000</v>
      </c>
      <c r="H65" s="84">
        <f t="shared" si="6"/>
        <v>5000</v>
      </c>
    </row>
    <row r="66" spans="1:8" x14ac:dyDescent="0.25">
      <c r="A66" s="56">
        <v>1</v>
      </c>
      <c r="B66" s="16">
        <v>41</v>
      </c>
      <c r="C66" s="16">
        <v>292</v>
      </c>
      <c r="D66" s="21" t="s">
        <v>216</v>
      </c>
      <c r="E66" s="1" t="s">
        <v>253</v>
      </c>
      <c r="F66" s="84">
        <v>200</v>
      </c>
      <c r="G66" s="84">
        <v>0</v>
      </c>
      <c r="H66" s="84">
        <f t="shared" si="6"/>
        <v>200</v>
      </c>
    </row>
    <row r="67" spans="1:8" x14ac:dyDescent="0.25">
      <c r="A67" s="56">
        <v>1</v>
      </c>
      <c r="B67" s="16">
        <v>41</v>
      </c>
      <c r="C67" s="16">
        <v>312</v>
      </c>
      <c r="D67" s="21" t="s">
        <v>310</v>
      </c>
      <c r="E67" s="1" t="s">
        <v>254</v>
      </c>
      <c r="F67" s="84">
        <v>0</v>
      </c>
      <c r="G67" s="84">
        <v>0</v>
      </c>
      <c r="H67" s="84">
        <f t="shared" si="6"/>
        <v>0</v>
      </c>
    </row>
    <row r="68" spans="1:8" x14ac:dyDescent="0.25">
      <c r="A68" s="56">
        <v>1</v>
      </c>
      <c r="B68" s="16">
        <v>41</v>
      </c>
      <c r="C68" s="16">
        <v>121</v>
      </c>
      <c r="D68" s="21" t="s">
        <v>200</v>
      </c>
      <c r="E68" s="1" t="s">
        <v>255</v>
      </c>
      <c r="F68" s="84">
        <v>12000</v>
      </c>
      <c r="G68" s="84">
        <v>0</v>
      </c>
      <c r="H68" s="84">
        <f t="shared" si="6"/>
        <v>12000</v>
      </c>
    </row>
    <row r="69" spans="1:8" x14ac:dyDescent="0.25">
      <c r="A69" s="56">
        <v>1</v>
      </c>
      <c r="B69" s="16">
        <v>41</v>
      </c>
      <c r="C69" s="16">
        <v>121</v>
      </c>
      <c r="D69" s="21" t="s">
        <v>200</v>
      </c>
      <c r="E69" s="1" t="s">
        <v>256</v>
      </c>
      <c r="F69" s="84">
        <v>13260</v>
      </c>
      <c r="G69" s="84">
        <v>0</v>
      </c>
      <c r="H69" s="84">
        <f t="shared" si="6"/>
        <v>13260</v>
      </c>
    </row>
    <row r="70" spans="1:8" ht="15.75" customHeight="1" x14ac:dyDescent="0.25">
      <c r="A70" s="56">
        <v>1</v>
      </c>
      <c r="B70" s="16">
        <v>41</v>
      </c>
      <c r="C70" s="16">
        <v>121</v>
      </c>
      <c r="D70" s="21" t="s">
        <v>202</v>
      </c>
      <c r="E70" s="1" t="s">
        <v>257</v>
      </c>
      <c r="F70" s="84">
        <v>130</v>
      </c>
      <c r="G70" s="84">
        <v>0</v>
      </c>
      <c r="H70" s="84">
        <f t="shared" si="6"/>
        <v>130</v>
      </c>
    </row>
    <row r="71" spans="1:8" x14ac:dyDescent="0.25">
      <c r="A71" s="56">
        <v>1</v>
      </c>
      <c r="B71" s="16">
        <v>41</v>
      </c>
      <c r="C71" s="16">
        <v>133</v>
      </c>
      <c r="D71" s="21" t="s">
        <v>207</v>
      </c>
      <c r="E71" s="1" t="s">
        <v>348</v>
      </c>
      <c r="F71" s="84">
        <v>600</v>
      </c>
      <c r="G71" s="84">
        <v>0</v>
      </c>
      <c r="H71" s="84">
        <f t="shared" si="6"/>
        <v>600</v>
      </c>
    </row>
    <row r="72" spans="1:8" x14ac:dyDescent="0.25">
      <c r="A72" s="56">
        <v>1</v>
      </c>
      <c r="B72" s="16">
        <v>41</v>
      </c>
      <c r="C72" s="16">
        <v>212</v>
      </c>
      <c r="D72" s="21" t="s">
        <v>202</v>
      </c>
      <c r="E72" s="1" t="s">
        <v>258</v>
      </c>
      <c r="F72" s="84">
        <v>1200</v>
      </c>
      <c r="G72" s="84">
        <v>0</v>
      </c>
      <c r="H72" s="84">
        <f t="shared" si="6"/>
        <v>1200</v>
      </c>
    </row>
    <row r="73" spans="1:8" x14ac:dyDescent="0.25">
      <c r="A73" s="56">
        <v>1</v>
      </c>
      <c r="B73" s="16">
        <v>41</v>
      </c>
      <c r="C73" s="16">
        <v>221</v>
      </c>
      <c r="D73" s="21" t="s">
        <v>201</v>
      </c>
      <c r="E73" s="1" t="s">
        <v>259</v>
      </c>
      <c r="F73" s="84">
        <v>3000</v>
      </c>
      <c r="G73" s="84">
        <v>0</v>
      </c>
      <c r="H73" s="84">
        <f t="shared" si="6"/>
        <v>3000</v>
      </c>
    </row>
    <row r="74" spans="1:8" x14ac:dyDescent="0.25">
      <c r="A74" s="56">
        <v>1</v>
      </c>
      <c r="B74" s="16">
        <v>41</v>
      </c>
      <c r="C74" s="16">
        <v>221</v>
      </c>
      <c r="D74" s="21" t="s">
        <v>203</v>
      </c>
      <c r="E74" s="1" t="s">
        <v>259</v>
      </c>
      <c r="F74" s="84">
        <v>0</v>
      </c>
      <c r="G74" s="84">
        <v>0</v>
      </c>
      <c r="H74" s="84">
        <f t="shared" si="6"/>
        <v>0</v>
      </c>
    </row>
    <row r="75" spans="1:8" x14ac:dyDescent="0.25">
      <c r="A75" s="56">
        <v>1</v>
      </c>
      <c r="B75" s="16">
        <v>41</v>
      </c>
      <c r="C75" s="16">
        <v>223</v>
      </c>
      <c r="D75" s="21" t="s">
        <v>200</v>
      </c>
      <c r="E75" s="1" t="s">
        <v>260</v>
      </c>
      <c r="F75" s="84">
        <v>6000</v>
      </c>
      <c r="G75" s="84">
        <v>0</v>
      </c>
      <c r="H75" s="84">
        <f t="shared" si="6"/>
        <v>6000</v>
      </c>
    </row>
    <row r="76" spans="1:8" x14ac:dyDescent="0.25">
      <c r="A76" s="56">
        <v>1</v>
      </c>
      <c r="B76" s="16">
        <v>41</v>
      </c>
      <c r="C76" s="16">
        <v>223</v>
      </c>
      <c r="D76" s="21" t="s">
        <v>202</v>
      </c>
      <c r="E76" s="1" t="s">
        <v>261</v>
      </c>
      <c r="F76" s="84">
        <v>10000</v>
      </c>
      <c r="G76" s="84">
        <v>0</v>
      </c>
      <c r="H76" s="84">
        <f t="shared" si="6"/>
        <v>10000</v>
      </c>
    </row>
    <row r="77" spans="1:8" x14ac:dyDescent="0.25">
      <c r="A77" s="56">
        <v>1</v>
      </c>
      <c r="B77" s="16">
        <v>41</v>
      </c>
      <c r="C77" s="16">
        <v>292</v>
      </c>
      <c r="D77" s="21" t="s">
        <v>216</v>
      </c>
      <c r="E77" s="1" t="s">
        <v>595</v>
      </c>
      <c r="F77" s="84">
        <v>0</v>
      </c>
      <c r="G77" s="84">
        <v>2420</v>
      </c>
      <c r="H77" s="84">
        <f t="shared" si="6"/>
        <v>2420</v>
      </c>
    </row>
    <row r="78" spans="1:8" x14ac:dyDescent="0.25">
      <c r="A78" s="56">
        <v>1</v>
      </c>
      <c r="B78" s="16">
        <v>41</v>
      </c>
      <c r="C78" s="16">
        <v>121</v>
      </c>
      <c r="D78" s="21" t="s">
        <v>200</v>
      </c>
      <c r="E78" s="1" t="s">
        <v>262</v>
      </c>
      <c r="F78" s="84">
        <v>50000</v>
      </c>
      <c r="G78" s="84">
        <v>0</v>
      </c>
      <c r="H78" s="84">
        <f t="shared" si="6"/>
        <v>50000</v>
      </c>
    </row>
    <row r="79" spans="1:8" x14ac:dyDescent="0.25">
      <c r="A79" s="56">
        <v>1</v>
      </c>
      <c r="B79" s="16">
        <v>41</v>
      </c>
      <c r="C79" s="16">
        <v>121</v>
      </c>
      <c r="D79" s="21" t="s">
        <v>201</v>
      </c>
      <c r="E79" s="1" t="s">
        <v>263</v>
      </c>
      <c r="F79" s="84">
        <v>120000</v>
      </c>
      <c r="G79" s="84">
        <v>0</v>
      </c>
      <c r="H79" s="84">
        <f t="shared" si="6"/>
        <v>120000</v>
      </c>
    </row>
    <row r="80" spans="1:8" x14ac:dyDescent="0.25">
      <c r="A80" s="56">
        <v>1</v>
      </c>
      <c r="B80" s="16">
        <v>41</v>
      </c>
      <c r="C80" s="16">
        <v>133</v>
      </c>
      <c r="D80" s="21" t="s">
        <v>207</v>
      </c>
      <c r="E80" s="1" t="s">
        <v>466</v>
      </c>
      <c r="F80" s="84">
        <v>0</v>
      </c>
      <c r="G80" s="84">
        <v>100</v>
      </c>
      <c r="H80" s="84">
        <f t="shared" si="6"/>
        <v>100</v>
      </c>
    </row>
    <row r="81" spans="1:8" x14ac:dyDescent="0.25">
      <c r="A81" s="56">
        <v>1</v>
      </c>
      <c r="B81" s="16">
        <v>41</v>
      </c>
      <c r="C81" s="16">
        <v>212</v>
      </c>
      <c r="D81" s="21" t="s">
        <v>202</v>
      </c>
      <c r="E81" s="1" t="s">
        <v>264</v>
      </c>
      <c r="F81" s="84">
        <v>1000</v>
      </c>
      <c r="G81" s="84">
        <v>0</v>
      </c>
      <c r="H81" s="84">
        <f t="shared" si="6"/>
        <v>1000</v>
      </c>
    </row>
    <row r="82" spans="1:8" x14ac:dyDescent="0.25">
      <c r="A82" s="56">
        <v>1</v>
      </c>
      <c r="B82" s="16">
        <v>41</v>
      </c>
      <c r="C82" s="16">
        <v>221</v>
      </c>
      <c r="D82" s="21" t="s">
        <v>203</v>
      </c>
      <c r="E82" s="1" t="s">
        <v>265</v>
      </c>
      <c r="F82" s="84">
        <v>300</v>
      </c>
      <c r="G82" s="84">
        <v>0</v>
      </c>
      <c r="H82" s="84">
        <f t="shared" si="6"/>
        <v>300</v>
      </c>
    </row>
    <row r="83" spans="1:8" x14ac:dyDescent="0.25">
      <c r="A83" s="56">
        <v>1</v>
      </c>
      <c r="B83" s="16">
        <v>41</v>
      </c>
      <c r="C83" s="16">
        <v>223</v>
      </c>
      <c r="D83" s="21" t="s">
        <v>200</v>
      </c>
      <c r="E83" s="1" t="s">
        <v>266</v>
      </c>
      <c r="F83" s="84">
        <v>450</v>
      </c>
      <c r="G83" s="84">
        <v>0</v>
      </c>
      <c r="H83" s="84">
        <f t="shared" si="6"/>
        <v>450</v>
      </c>
    </row>
    <row r="84" spans="1:8" x14ac:dyDescent="0.25">
      <c r="A84" s="56">
        <v>1</v>
      </c>
      <c r="B84" s="16">
        <v>41</v>
      </c>
      <c r="C84" s="16">
        <v>121</v>
      </c>
      <c r="D84" s="21" t="s">
        <v>200</v>
      </c>
      <c r="E84" s="1" t="s">
        <v>267</v>
      </c>
      <c r="F84" s="131">
        <v>200</v>
      </c>
      <c r="G84" s="84">
        <v>0</v>
      </c>
      <c r="H84" s="84">
        <f t="shared" si="6"/>
        <v>200</v>
      </c>
    </row>
    <row r="85" spans="1:8" x14ac:dyDescent="0.25">
      <c r="A85" s="56">
        <v>1</v>
      </c>
      <c r="B85" s="16">
        <v>41</v>
      </c>
      <c r="C85" s="16">
        <v>212</v>
      </c>
      <c r="D85" s="21" t="s">
        <v>202</v>
      </c>
      <c r="E85" s="1" t="s">
        <v>268</v>
      </c>
      <c r="F85" s="84">
        <v>1100</v>
      </c>
      <c r="G85" s="84">
        <v>0</v>
      </c>
      <c r="H85" s="84">
        <f t="shared" si="6"/>
        <v>1100</v>
      </c>
    </row>
    <row r="86" spans="1:8" x14ac:dyDescent="0.25">
      <c r="A86" s="56">
        <v>1</v>
      </c>
      <c r="B86" s="16">
        <v>41</v>
      </c>
      <c r="C86" s="16">
        <v>223</v>
      </c>
      <c r="D86" s="21" t="s">
        <v>200</v>
      </c>
      <c r="E86" s="1" t="s">
        <v>269</v>
      </c>
      <c r="F86" s="84">
        <v>1000</v>
      </c>
      <c r="G86" s="84">
        <v>0</v>
      </c>
      <c r="H86" s="84">
        <f t="shared" si="6"/>
        <v>1000</v>
      </c>
    </row>
    <row r="87" spans="1:8" x14ac:dyDescent="0.25">
      <c r="A87" s="56">
        <v>1</v>
      </c>
      <c r="B87" s="16">
        <v>41</v>
      </c>
      <c r="C87" s="16">
        <v>212</v>
      </c>
      <c r="D87" s="21" t="s">
        <v>202</v>
      </c>
      <c r="E87" s="1" t="s">
        <v>270</v>
      </c>
      <c r="F87" s="84">
        <v>200</v>
      </c>
      <c r="G87" s="84">
        <v>0</v>
      </c>
      <c r="H87" s="84">
        <f t="shared" si="6"/>
        <v>200</v>
      </c>
    </row>
    <row r="88" spans="1:8" x14ac:dyDescent="0.25">
      <c r="A88" s="56">
        <v>1</v>
      </c>
      <c r="B88" s="16">
        <v>41</v>
      </c>
      <c r="C88" s="16">
        <v>223</v>
      </c>
      <c r="D88" s="21" t="s">
        <v>200</v>
      </c>
      <c r="E88" s="1" t="s">
        <v>271</v>
      </c>
      <c r="F88" s="84">
        <v>800</v>
      </c>
      <c r="G88" s="84">
        <v>0</v>
      </c>
      <c r="H88" s="84">
        <f t="shared" si="6"/>
        <v>800</v>
      </c>
    </row>
    <row r="89" spans="1:8" x14ac:dyDescent="0.25">
      <c r="A89" s="56">
        <v>1</v>
      </c>
      <c r="B89" s="16">
        <v>41</v>
      </c>
      <c r="C89" s="16">
        <v>212</v>
      </c>
      <c r="D89" s="21" t="s">
        <v>202</v>
      </c>
      <c r="E89" s="1" t="s">
        <v>272</v>
      </c>
      <c r="F89" s="84">
        <v>200</v>
      </c>
      <c r="G89" s="84">
        <v>0</v>
      </c>
      <c r="H89" s="84">
        <f t="shared" si="6"/>
        <v>200</v>
      </c>
    </row>
    <row r="90" spans="1:8" x14ac:dyDescent="0.25">
      <c r="A90" s="56">
        <v>1</v>
      </c>
      <c r="B90" s="16">
        <v>41</v>
      </c>
      <c r="C90" s="16">
        <v>223</v>
      </c>
      <c r="D90" s="21" t="s">
        <v>200</v>
      </c>
      <c r="E90" s="1" t="s">
        <v>273</v>
      </c>
      <c r="F90" s="84">
        <v>100</v>
      </c>
      <c r="G90" s="84">
        <v>0</v>
      </c>
      <c r="H90" s="84">
        <f t="shared" si="6"/>
        <v>100</v>
      </c>
    </row>
    <row r="91" spans="1:8" x14ac:dyDescent="0.25">
      <c r="A91" s="56">
        <v>1</v>
      </c>
      <c r="B91" s="16">
        <v>41</v>
      </c>
      <c r="C91" s="16">
        <v>212</v>
      </c>
      <c r="D91" s="21" t="s">
        <v>202</v>
      </c>
      <c r="E91" s="1" t="s">
        <v>274</v>
      </c>
      <c r="F91" s="84">
        <v>2650</v>
      </c>
      <c r="G91" s="84">
        <v>0</v>
      </c>
      <c r="H91" s="84">
        <f t="shared" si="6"/>
        <v>2650</v>
      </c>
    </row>
    <row r="92" spans="1:8" x14ac:dyDescent="0.25">
      <c r="A92" s="56">
        <v>1</v>
      </c>
      <c r="B92" s="16">
        <v>41</v>
      </c>
      <c r="C92" s="16">
        <v>223</v>
      </c>
      <c r="D92" s="21" t="s">
        <v>200</v>
      </c>
      <c r="E92" s="1" t="s">
        <v>275</v>
      </c>
      <c r="F92" s="84">
        <v>2600</v>
      </c>
      <c r="G92" s="84">
        <v>0</v>
      </c>
      <c r="H92" s="84">
        <f t="shared" si="6"/>
        <v>2600</v>
      </c>
    </row>
    <row r="93" spans="1:8" x14ac:dyDescent="0.25">
      <c r="A93" s="56">
        <v>1</v>
      </c>
      <c r="B93" s="16">
        <v>41</v>
      </c>
      <c r="C93" s="16">
        <v>212</v>
      </c>
      <c r="D93" s="21" t="s">
        <v>202</v>
      </c>
      <c r="E93" s="1" t="s">
        <v>276</v>
      </c>
      <c r="F93" s="84">
        <v>10370</v>
      </c>
      <c r="G93" s="84">
        <v>0</v>
      </c>
      <c r="H93" s="84">
        <f t="shared" si="6"/>
        <v>10370</v>
      </c>
    </row>
    <row r="94" spans="1:8" x14ac:dyDescent="0.25">
      <c r="A94" s="56">
        <v>1</v>
      </c>
      <c r="B94" s="16">
        <v>41</v>
      </c>
      <c r="C94" s="16">
        <v>2230</v>
      </c>
      <c r="D94" s="21" t="s">
        <v>200</v>
      </c>
      <c r="E94" s="1" t="s">
        <v>277</v>
      </c>
      <c r="F94" s="84">
        <v>100</v>
      </c>
      <c r="G94" s="84">
        <v>0</v>
      </c>
      <c r="H94" s="84">
        <f t="shared" si="6"/>
        <v>100</v>
      </c>
    </row>
    <row r="95" spans="1:8" x14ac:dyDescent="0.25">
      <c r="A95" s="56">
        <v>1</v>
      </c>
      <c r="B95" s="16">
        <v>41</v>
      </c>
      <c r="C95" s="16">
        <v>212</v>
      </c>
      <c r="D95" s="21" t="s">
        <v>202</v>
      </c>
      <c r="E95" s="1" t="s">
        <v>278</v>
      </c>
      <c r="F95" s="84">
        <v>10370</v>
      </c>
      <c r="G95" s="84">
        <v>0</v>
      </c>
      <c r="H95" s="84">
        <f t="shared" si="6"/>
        <v>10370</v>
      </c>
    </row>
    <row r="96" spans="1:8" x14ac:dyDescent="0.25">
      <c r="A96" s="56">
        <v>1</v>
      </c>
      <c r="B96" s="16">
        <v>41</v>
      </c>
      <c r="C96" s="16">
        <v>223</v>
      </c>
      <c r="D96" s="21" t="s">
        <v>200</v>
      </c>
      <c r="E96" s="1" t="s">
        <v>279</v>
      </c>
      <c r="F96" s="84">
        <v>1400</v>
      </c>
      <c r="G96" s="84">
        <v>0</v>
      </c>
      <c r="H96" s="84">
        <f t="shared" si="6"/>
        <v>1400</v>
      </c>
    </row>
    <row r="97" spans="1:8" x14ac:dyDescent="0.25">
      <c r="A97" s="56">
        <v>1</v>
      </c>
      <c r="B97" s="16">
        <v>41</v>
      </c>
      <c r="C97" s="16">
        <v>212</v>
      </c>
      <c r="D97" s="21" t="s">
        <v>202</v>
      </c>
      <c r="E97" s="1" t="s">
        <v>280</v>
      </c>
      <c r="F97" s="84">
        <v>13640</v>
      </c>
      <c r="G97" s="84">
        <v>0</v>
      </c>
      <c r="H97" s="84">
        <f t="shared" si="6"/>
        <v>13640</v>
      </c>
    </row>
    <row r="98" spans="1:8" x14ac:dyDescent="0.25">
      <c r="A98" s="56">
        <v>1</v>
      </c>
      <c r="B98" s="16">
        <v>41</v>
      </c>
      <c r="C98" s="16">
        <v>223</v>
      </c>
      <c r="D98" s="21" t="s">
        <v>200</v>
      </c>
      <c r="E98" s="1" t="s">
        <v>281</v>
      </c>
      <c r="F98" s="84">
        <v>40</v>
      </c>
      <c r="G98" s="84">
        <v>0</v>
      </c>
      <c r="H98" s="84">
        <f t="shared" si="6"/>
        <v>40</v>
      </c>
    </row>
    <row r="99" spans="1:8" x14ac:dyDescent="0.25">
      <c r="A99" s="56">
        <v>1</v>
      </c>
      <c r="B99" s="16">
        <v>41</v>
      </c>
      <c r="C99" s="16">
        <v>212</v>
      </c>
      <c r="D99" s="21" t="s">
        <v>202</v>
      </c>
      <c r="E99" s="1" t="s">
        <v>282</v>
      </c>
      <c r="F99" s="84">
        <v>13670</v>
      </c>
      <c r="G99" s="84">
        <v>0</v>
      </c>
      <c r="H99" s="84">
        <f t="shared" si="6"/>
        <v>13670</v>
      </c>
    </row>
    <row r="100" spans="1:8" x14ac:dyDescent="0.25">
      <c r="A100" s="56">
        <v>1</v>
      </c>
      <c r="B100" s="16">
        <v>41</v>
      </c>
      <c r="C100" s="16">
        <v>223</v>
      </c>
      <c r="D100" s="21" t="s">
        <v>200</v>
      </c>
      <c r="E100" s="1" t="s">
        <v>283</v>
      </c>
      <c r="F100" s="84">
        <v>2200</v>
      </c>
      <c r="G100" s="84">
        <v>0</v>
      </c>
      <c r="H100" s="84">
        <f t="shared" si="6"/>
        <v>2200</v>
      </c>
    </row>
    <row r="101" spans="1:8" x14ac:dyDescent="0.25">
      <c r="A101" s="56">
        <v>1</v>
      </c>
      <c r="B101" s="16">
        <v>41</v>
      </c>
      <c r="C101" s="16">
        <v>212</v>
      </c>
      <c r="D101" s="21" t="s">
        <v>202</v>
      </c>
      <c r="E101" s="1" t="s">
        <v>284</v>
      </c>
      <c r="F101" s="84">
        <v>10600</v>
      </c>
      <c r="G101" s="84">
        <v>0</v>
      </c>
      <c r="H101" s="84">
        <f t="shared" si="6"/>
        <v>10600</v>
      </c>
    </row>
    <row r="102" spans="1:8" x14ac:dyDescent="0.25">
      <c r="A102" s="56">
        <v>1</v>
      </c>
      <c r="B102" s="16">
        <v>41</v>
      </c>
      <c r="C102" s="16">
        <v>223</v>
      </c>
      <c r="D102" s="21" t="s">
        <v>200</v>
      </c>
      <c r="E102" s="1" t="s">
        <v>285</v>
      </c>
      <c r="F102" s="84">
        <v>500</v>
      </c>
      <c r="G102" s="84">
        <v>0</v>
      </c>
      <c r="H102" s="84">
        <f t="shared" si="6"/>
        <v>500</v>
      </c>
    </row>
    <row r="103" spans="1:8" x14ac:dyDescent="0.25">
      <c r="A103" s="56">
        <v>1</v>
      </c>
      <c r="B103" s="16">
        <v>41</v>
      </c>
      <c r="C103" s="16">
        <v>212</v>
      </c>
      <c r="D103" s="21" t="s">
        <v>202</v>
      </c>
      <c r="E103" s="1" t="s">
        <v>286</v>
      </c>
      <c r="F103" s="84">
        <v>300</v>
      </c>
      <c r="G103" s="84">
        <v>0</v>
      </c>
      <c r="H103" s="84">
        <f t="shared" si="6"/>
        <v>300</v>
      </c>
    </row>
    <row r="104" spans="1:8" x14ac:dyDescent="0.25">
      <c r="A104" s="56">
        <v>1</v>
      </c>
      <c r="B104" s="16">
        <v>41</v>
      </c>
      <c r="C104" s="16">
        <v>223</v>
      </c>
      <c r="D104" s="21" t="s">
        <v>200</v>
      </c>
      <c r="E104" s="1" t="s">
        <v>287</v>
      </c>
      <c r="F104" s="84">
        <v>250</v>
      </c>
      <c r="G104" s="84">
        <v>0</v>
      </c>
      <c r="H104" s="84">
        <f t="shared" si="6"/>
        <v>250</v>
      </c>
    </row>
    <row r="105" spans="1:8" x14ac:dyDescent="0.25">
      <c r="A105" s="56">
        <v>1</v>
      </c>
      <c r="B105" s="16">
        <v>41</v>
      </c>
      <c r="C105" s="16">
        <v>212</v>
      </c>
      <c r="D105" s="21" t="s">
        <v>202</v>
      </c>
      <c r="E105" s="1" t="s">
        <v>288</v>
      </c>
      <c r="F105" s="84">
        <v>600</v>
      </c>
      <c r="G105" s="84">
        <v>0</v>
      </c>
      <c r="H105" s="84">
        <f t="shared" si="6"/>
        <v>600</v>
      </c>
    </row>
    <row r="106" spans="1:8" x14ac:dyDescent="0.25">
      <c r="A106" s="56">
        <v>1</v>
      </c>
      <c r="B106" s="16">
        <v>41</v>
      </c>
      <c r="C106" s="16">
        <v>223</v>
      </c>
      <c r="D106" s="21" t="s">
        <v>200</v>
      </c>
      <c r="E106" s="1" t="s">
        <v>289</v>
      </c>
      <c r="F106" s="84">
        <v>1600</v>
      </c>
      <c r="G106" s="84">
        <v>0</v>
      </c>
      <c r="H106" s="84">
        <f t="shared" si="6"/>
        <v>1600</v>
      </c>
    </row>
    <row r="107" spans="1:8" x14ac:dyDescent="0.25">
      <c r="A107" s="56">
        <v>1</v>
      </c>
      <c r="B107" s="16">
        <v>41</v>
      </c>
      <c r="C107" s="16">
        <v>212</v>
      </c>
      <c r="D107" s="21" t="s">
        <v>202</v>
      </c>
      <c r="E107" s="1" t="s">
        <v>290</v>
      </c>
      <c r="F107" s="84">
        <v>2100</v>
      </c>
      <c r="G107" s="84">
        <v>0</v>
      </c>
      <c r="H107" s="84">
        <f t="shared" si="6"/>
        <v>2100</v>
      </c>
    </row>
    <row r="108" spans="1:8" x14ac:dyDescent="0.25">
      <c r="A108" s="56">
        <v>1</v>
      </c>
      <c r="B108" s="16">
        <v>41</v>
      </c>
      <c r="C108" s="16">
        <v>223</v>
      </c>
      <c r="D108" s="21" t="s">
        <v>200</v>
      </c>
      <c r="E108" s="1" t="s">
        <v>291</v>
      </c>
      <c r="F108" s="84">
        <v>320</v>
      </c>
      <c r="G108" s="84">
        <v>0</v>
      </c>
      <c r="H108" s="84">
        <f t="shared" si="6"/>
        <v>320</v>
      </c>
    </row>
    <row r="109" spans="1:8" x14ac:dyDescent="0.25">
      <c r="A109" s="56">
        <v>1</v>
      </c>
      <c r="B109" s="16">
        <v>41</v>
      </c>
      <c r="C109" s="16">
        <v>212</v>
      </c>
      <c r="D109" s="21" t="s">
        <v>202</v>
      </c>
      <c r="E109" s="1" t="s">
        <v>292</v>
      </c>
      <c r="F109" s="84">
        <v>3120</v>
      </c>
      <c r="G109" s="84">
        <v>0</v>
      </c>
      <c r="H109" s="84">
        <f t="shared" si="6"/>
        <v>3120</v>
      </c>
    </row>
    <row r="110" spans="1:8" x14ac:dyDescent="0.25">
      <c r="A110" s="56">
        <v>1</v>
      </c>
      <c r="B110" s="16">
        <v>41</v>
      </c>
      <c r="C110" s="16">
        <v>223</v>
      </c>
      <c r="D110" s="21" t="s">
        <v>200</v>
      </c>
      <c r="E110" s="1" t="s">
        <v>293</v>
      </c>
      <c r="F110" s="84">
        <v>2000</v>
      </c>
      <c r="G110" s="84">
        <v>0</v>
      </c>
      <c r="H110" s="84">
        <f t="shared" si="6"/>
        <v>2000</v>
      </c>
    </row>
    <row r="111" spans="1:8" x14ac:dyDescent="0.25">
      <c r="A111" s="56">
        <v>1</v>
      </c>
      <c r="B111" s="16">
        <v>41</v>
      </c>
      <c r="C111" s="16">
        <v>223</v>
      </c>
      <c r="D111" s="21" t="s">
        <v>200</v>
      </c>
      <c r="E111" s="1" t="s">
        <v>294</v>
      </c>
      <c r="F111" s="84">
        <v>100</v>
      </c>
      <c r="G111" s="84">
        <v>0</v>
      </c>
      <c r="H111" s="84">
        <f t="shared" ref="H111:H160" si="7">F111+G111</f>
        <v>100</v>
      </c>
    </row>
    <row r="112" spans="1:8" x14ac:dyDescent="0.25">
      <c r="A112" s="56">
        <v>1</v>
      </c>
      <c r="B112" s="16">
        <v>41</v>
      </c>
      <c r="C112" s="16">
        <v>212</v>
      </c>
      <c r="D112" s="21" t="s">
        <v>202</v>
      </c>
      <c r="E112" s="1" t="s">
        <v>412</v>
      </c>
      <c r="F112" s="84">
        <v>1950</v>
      </c>
      <c r="G112" s="84">
        <v>0</v>
      </c>
      <c r="H112" s="84">
        <f t="shared" si="7"/>
        <v>1950</v>
      </c>
    </row>
    <row r="113" spans="1:8" x14ac:dyDescent="0.25">
      <c r="A113" s="56">
        <v>1</v>
      </c>
      <c r="B113" s="16">
        <v>41</v>
      </c>
      <c r="C113" s="16">
        <v>223</v>
      </c>
      <c r="D113" s="21" t="s">
        <v>200</v>
      </c>
      <c r="E113" s="1" t="s">
        <v>295</v>
      </c>
      <c r="F113" s="84">
        <v>1600</v>
      </c>
      <c r="G113" s="84">
        <v>0</v>
      </c>
      <c r="H113" s="84">
        <f t="shared" si="7"/>
        <v>1600</v>
      </c>
    </row>
    <row r="114" spans="1:8" x14ac:dyDescent="0.25">
      <c r="A114" s="56">
        <v>1</v>
      </c>
      <c r="B114" s="16">
        <v>41</v>
      </c>
      <c r="C114" s="16">
        <v>223</v>
      </c>
      <c r="D114" s="21" t="s">
        <v>200</v>
      </c>
      <c r="E114" s="1" t="s">
        <v>296</v>
      </c>
      <c r="F114" s="84">
        <v>2000</v>
      </c>
      <c r="G114" s="84">
        <v>0</v>
      </c>
      <c r="H114" s="84">
        <f t="shared" si="7"/>
        <v>2000</v>
      </c>
    </row>
    <row r="115" spans="1:8" x14ac:dyDescent="0.25">
      <c r="A115" s="56">
        <v>1</v>
      </c>
      <c r="B115" s="16">
        <v>41</v>
      </c>
      <c r="C115" s="16">
        <v>223</v>
      </c>
      <c r="D115" s="21" t="s">
        <v>200</v>
      </c>
      <c r="E115" s="1" t="s">
        <v>297</v>
      </c>
      <c r="F115" s="84">
        <v>100</v>
      </c>
      <c r="G115" s="84">
        <v>0</v>
      </c>
      <c r="H115" s="84">
        <f t="shared" si="7"/>
        <v>100</v>
      </c>
    </row>
    <row r="116" spans="1:8" x14ac:dyDescent="0.25">
      <c r="A116" s="56">
        <v>1</v>
      </c>
      <c r="B116" s="16">
        <v>41</v>
      </c>
      <c r="C116" s="16">
        <v>223</v>
      </c>
      <c r="D116" s="21" t="s">
        <v>200</v>
      </c>
      <c r="E116" s="1" t="s">
        <v>298</v>
      </c>
      <c r="F116" s="84">
        <v>100</v>
      </c>
      <c r="G116" s="84">
        <v>0</v>
      </c>
      <c r="H116" s="84">
        <f t="shared" si="7"/>
        <v>100</v>
      </c>
    </row>
    <row r="117" spans="1:8" x14ac:dyDescent="0.25">
      <c r="A117" s="56">
        <v>1</v>
      </c>
      <c r="B117" s="16">
        <v>41</v>
      </c>
      <c r="C117" s="16">
        <v>223</v>
      </c>
      <c r="D117" s="21" t="s">
        <v>200</v>
      </c>
      <c r="E117" s="1" t="s">
        <v>299</v>
      </c>
      <c r="F117" s="84">
        <v>2110</v>
      </c>
      <c r="G117" s="84">
        <v>0</v>
      </c>
      <c r="H117" s="84">
        <f t="shared" si="7"/>
        <v>2110</v>
      </c>
    </row>
    <row r="118" spans="1:8" x14ac:dyDescent="0.25">
      <c r="A118" s="56">
        <v>1</v>
      </c>
      <c r="B118" s="16">
        <v>41</v>
      </c>
      <c r="C118" s="16">
        <v>223</v>
      </c>
      <c r="D118" s="21" t="s">
        <v>200</v>
      </c>
      <c r="E118" s="1" t="s">
        <v>300</v>
      </c>
      <c r="F118" s="84">
        <v>80</v>
      </c>
      <c r="G118" s="84">
        <v>0</v>
      </c>
      <c r="H118" s="84">
        <f t="shared" si="7"/>
        <v>80</v>
      </c>
    </row>
    <row r="119" spans="1:8" x14ac:dyDescent="0.25">
      <c r="A119" s="56">
        <v>1</v>
      </c>
      <c r="B119" s="16">
        <v>41</v>
      </c>
      <c r="C119" s="16">
        <v>223</v>
      </c>
      <c r="D119" s="21" t="s">
        <v>200</v>
      </c>
      <c r="E119" s="1" t="s">
        <v>414</v>
      </c>
      <c r="F119" s="84">
        <v>150</v>
      </c>
      <c r="G119" s="84">
        <v>0</v>
      </c>
      <c r="H119" s="84">
        <f t="shared" si="7"/>
        <v>150</v>
      </c>
    </row>
    <row r="120" spans="1:8" x14ac:dyDescent="0.25">
      <c r="A120" s="56">
        <v>1</v>
      </c>
      <c r="B120" s="16">
        <v>41</v>
      </c>
      <c r="C120" s="16">
        <v>223</v>
      </c>
      <c r="D120" s="21" t="s">
        <v>200</v>
      </c>
      <c r="E120" s="1" t="s">
        <v>425</v>
      </c>
      <c r="F120" s="84">
        <v>70</v>
      </c>
      <c r="G120" s="84">
        <v>0</v>
      </c>
      <c r="H120" s="84">
        <f t="shared" si="7"/>
        <v>70</v>
      </c>
    </row>
    <row r="121" spans="1:8" x14ac:dyDescent="0.25">
      <c r="A121" s="56">
        <v>1</v>
      </c>
      <c r="B121" s="16">
        <v>41</v>
      </c>
      <c r="C121" s="16">
        <v>223</v>
      </c>
      <c r="D121" s="21" t="s">
        <v>200</v>
      </c>
      <c r="E121" s="1" t="s">
        <v>426</v>
      </c>
      <c r="F121" s="84">
        <v>70</v>
      </c>
      <c r="G121" s="84">
        <v>0</v>
      </c>
      <c r="H121" s="84">
        <f t="shared" si="7"/>
        <v>70</v>
      </c>
    </row>
    <row r="122" spans="1:8" x14ac:dyDescent="0.25">
      <c r="A122" s="127">
        <v>1</v>
      </c>
      <c r="B122" s="128">
        <v>41</v>
      </c>
      <c r="C122" s="128">
        <v>223</v>
      </c>
      <c r="D122" s="129" t="s">
        <v>200</v>
      </c>
      <c r="E122" s="1" t="s">
        <v>463</v>
      </c>
      <c r="F122" s="84">
        <v>0</v>
      </c>
      <c r="G122" s="84">
        <v>0</v>
      </c>
      <c r="H122" s="84">
        <f t="shared" si="7"/>
        <v>0</v>
      </c>
    </row>
    <row r="123" spans="1:8" x14ac:dyDescent="0.25">
      <c r="A123" s="56">
        <v>1</v>
      </c>
      <c r="B123" s="16">
        <v>41</v>
      </c>
      <c r="C123" s="16">
        <v>223</v>
      </c>
      <c r="D123" s="21" t="s">
        <v>200</v>
      </c>
      <c r="E123" s="1" t="s">
        <v>301</v>
      </c>
      <c r="F123" s="84">
        <v>250</v>
      </c>
      <c r="G123" s="84">
        <v>0</v>
      </c>
      <c r="H123" s="84">
        <f t="shared" si="7"/>
        <v>250</v>
      </c>
    </row>
    <row r="124" spans="1:8" x14ac:dyDescent="0.25">
      <c r="A124" s="56">
        <v>1</v>
      </c>
      <c r="B124" s="16">
        <v>41</v>
      </c>
      <c r="C124" s="16">
        <v>223</v>
      </c>
      <c r="D124" s="21" t="s">
        <v>200</v>
      </c>
      <c r="E124" s="1" t="s">
        <v>302</v>
      </c>
      <c r="F124" s="84">
        <v>1500</v>
      </c>
      <c r="G124" s="84">
        <v>0</v>
      </c>
      <c r="H124" s="84">
        <f t="shared" si="7"/>
        <v>1500</v>
      </c>
    </row>
    <row r="125" spans="1:8" x14ac:dyDescent="0.25">
      <c r="A125" s="56">
        <v>1</v>
      </c>
      <c r="B125" s="16">
        <v>41</v>
      </c>
      <c r="C125" s="16">
        <v>223</v>
      </c>
      <c r="D125" s="21" t="s">
        <v>200</v>
      </c>
      <c r="E125" s="1" t="s">
        <v>303</v>
      </c>
      <c r="F125" s="84">
        <v>1000</v>
      </c>
      <c r="G125" s="84">
        <v>0</v>
      </c>
      <c r="H125" s="84">
        <f t="shared" si="7"/>
        <v>1000</v>
      </c>
    </row>
    <row r="126" spans="1:8" x14ac:dyDescent="0.25">
      <c r="A126" s="56">
        <v>1</v>
      </c>
      <c r="B126" s="16">
        <v>41</v>
      </c>
      <c r="C126" s="16">
        <v>223</v>
      </c>
      <c r="D126" s="21" t="s">
        <v>200</v>
      </c>
      <c r="E126" s="1" t="s">
        <v>304</v>
      </c>
      <c r="F126" s="84">
        <v>100</v>
      </c>
      <c r="G126" s="84">
        <v>0</v>
      </c>
      <c r="H126" s="84">
        <f t="shared" si="7"/>
        <v>100</v>
      </c>
    </row>
    <row r="127" spans="1:8" x14ac:dyDescent="0.25">
      <c r="A127" s="56">
        <v>1</v>
      </c>
      <c r="B127" s="16">
        <v>41</v>
      </c>
      <c r="C127" s="16">
        <v>223</v>
      </c>
      <c r="D127" s="21" t="s">
        <v>200</v>
      </c>
      <c r="E127" s="1" t="s">
        <v>352</v>
      </c>
      <c r="F127" s="84">
        <v>150</v>
      </c>
      <c r="G127" s="84">
        <v>0</v>
      </c>
      <c r="H127" s="84">
        <f t="shared" si="7"/>
        <v>150</v>
      </c>
    </row>
    <row r="128" spans="1:8" x14ac:dyDescent="0.25">
      <c r="A128" s="57"/>
      <c r="B128" s="25"/>
      <c r="C128" s="25"/>
      <c r="D128" s="24"/>
      <c r="E128" s="3"/>
      <c r="F128" s="82">
        <f t="shared" ref="F128" si="8">SUM(F47:F127)</f>
        <v>1181541</v>
      </c>
      <c r="G128" s="82">
        <f t="shared" ref="G128:H128" si="9">SUM(G47:G127)</f>
        <v>-5751</v>
      </c>
      <c r="H128" s="82">
        <f t="shared" si="9"/>
        <v>1175790</v>
      </c>
    </row>
    <row r="129" spans="1:8" x14ac:dyDescent="0.25">
      <c r="A129" s="56">
        <v>1</v>
      </c>
      <c r="B129" s="16">
        <v>45</v>
      </c>
      <c r="C129" s="16">
        <v>312</v>
      </c>
      <c r="D129" s="21" t="s">
        <v>200</v>
      </c>
      <c r="E129" s="1" t="s">
        <v>415</v>
      </c>
      <c r="F129" s="84">
        <v>0</v>
      </c>
      <c r="G129" s="84">
        <v>0</v>
      </c>
      <c r="H129" s="84">
        <f t="shared" si="7"/>
        <v>0</v>
      </c>
    </row>
    <row r="130" spans="1:8" x14ac:dyDescent="0.25">
      <c r="A130" s="56">
        <v>1</v>
      </c>
      <c r="B130" s="16">
        <v>71</v>
      </c>
      <c r="C130" s="16">
        <v>133</v>
      </c>
      <c r="D130" s="21" t="s">
        <v>214</v>
      </c>
      <c r="E130" s="1" t="s">
        <v>506</v>
      </c>
      <c r="F130" s="84">
        <v>0</v>
      </c>
      <c r="G130" s="84">
        <v>3000</v>
      </c>
      <c r="H130" s="84">
        <f t="shared" si="7"/>
        <v>3000</v>
      </c>
    </row>
    <row r="131" spans="1:8" x14ac:dyDescent="0.25">
      <c r="A131" s="56">
        <v>1</v>
      </c>
      <c r="B131" s="16">
        <v>71</v>
      </c>
      <c r="C131" s="16">
        <v>311</v>
      </c>
      <c r="D131" s="21" t="s">
        <v>310</v>
      </c>
      <c r="E131" s="1" t="s">
        <v>482</v>
      </c>
      <c r="F131" s="84">
        <v>0</v>
      </c>
      <c r="G131" s="84">
        <v>0</v>
      </c>
      <c r="H131" s="84">
        <f t="shared" si="7"/>
        <v>0</v>
      </c>
    </row>
    <row r="132" spans="1:8" x14ac:dyDescent="0.25">
      <c r="A132" s="56">
        <v>1</v>
      </c>
      <c r="B132" s="16">
        <v>71</v>
      </c>
      <c r="C132" s="16">
        <v>312</v>
      </c>
      <c r="D132" s="21" t="s">
        <v>310</v>
      </c>
      <c r="E132" s="1" t="s">
        <v>571</v>
      </c>
      <c r="F132" s="1">
        <v>500</v>
      </c>
      <c r="G132" s="84">
        <v>0</v>
      </c>
      <c r="H132" s="84">
        <f t="shared" si="7"/>
        <v>500</v>
      </c>
    </row>
    <row r="133" spans="1:8" x14ac:dyDescent="0.25">
      <c r="A133" s="56">
        <v>1</v>
      </c>
      <c r="B133" s="16">
        <v>71</v>
      </c>
      <c r="C133" s="16">
        <v>312</v>
      </c>
      <c r="D133" s="21" t="s">
        <v>310</v>
      </c>
      <c r="E133" s="1" t="s">
        <v>541</v>
      </c>
      <c r="F133" s="84">
        <v>0</v>
      </c>
      <c r="G133" s="84">
        <v>0</v>
      </c>
      <c r="H133" s="84">
        <f t="shared" si="7"/>
        <v>0</v>
      </c>
    </row>
    <row r="134" spans="1:8" x14ac:dyDescent="0.25">
      <c r="A134" s="56">
        <v>1</v>
      </c>
      <c r="B134" s="16">
        <v>71</v>
      </c>
      <c r="C134" s="16">
        <v>312</v>
      </c>
      <c r="D134" s="21" t="s">
        <v>200</v>
      </c>
      <c r="E134" s="1" t="s">
        <v>305</v>
      </c>
      <c r="F134" s="84">
        <v>2000</v>
      </c>
      <c r="G134" s="84">
        <v>0</v>
      </c>
      <c r="H134" s="84">
        <f t="shared" si="7"/>
        <v>2000</v>
      </c>
    </row>
    <row r="135" spans="1:8" x14ac:dyDescent="0.25">
      <c r="A135" s="56">
        <v>1</v>
      </c>
      <c r="B135" s="16">
        <v>71</v>
      </c>
      <c r="C135" s="16">
        <v>312</v>
      </c>
      <c r="D135" s="21" t="s">
        <v>200</v>
      </c>
      <c r="E135" s="1" t="s">
        <v>591</v>
      </c>
      <c r="F135" s="84">
        <v>4000</v>
      </c>
      <c r="G135" s="84">
        <v>-1400</v>
      </c>
      <c r="H135" s="84">
        <f t="shared" si="7"/>
        <v>2600</v>
      </c>
    </row>
    <row r="136" spans="1:8" x14ac:dyDescent="0.25">
      <c r="A136" s="56">
        <v>1</v>
      </c>
      <c r="B136" s="16">
        <v>71</v>
      </c>
      <c r="C136" s="16">
        <v>312</v>
      </c>
      <c r="D136" s="21" t="s">
        <v>200</v>
      </c>
      <c r="E136" s="1" t="s">
        <v>590</v>
      </c>
      <c r="F136" s="84">
        <v>0</v>
      </c>
      <c r="G136" s="84">
        <v>6000</v>
      </c>
      <c r="H136" s="84">
        <f t="shared" si="7"/>
        <v>6000</v>
      </c>
    </row>
    <row r="137" spans="1:8" x14ac:dyDescent="0.25">
      <c r="A137" s="56">
        <v>1</v>
      </c>
      <c r="B137" s="16">
        <v>71</v>
      </c>
      <c r="C137" s="16">
        <v>322</v>
      </c>
      <c r="D137" s="21" t="s">
        <v>310</v>
      </c>
      <c r="E137" s="1" t="s">
        <v>422</v>
      </c>
      <c r="F137" s="84">
        <v>1000</v>
      </c>
      <c r="G137" s="84">
        <v>0</v>
      </c>
      <c r="H137" s="84">
        <f t="shared" si="7"/>
        <v>1000</v>
      </c>
    </row>
    <row r="138" spans="1:8" x14ac:dyDescent="0.25">
      <c r="A138" s="56">
        <v>1</v>
      </c>
      <c r="B138" s="16" t="s">
        <v>542</v>
      </c>
      <c r="C138" s="16">
        <v>223</v>
      </c>
      <c r="D138" s="21" t="s">
        <v>202</v>
      </c>
      <c r="E138" s="1" t="s">
        <v>543</v>
      </c>
      <c r="F138" s="84">
        <v>0</v>
      </c>
      <c r="G138" s="84">
        <v>0</v>
      </c>
      <c r="H138" s="84">
        <f t="shared" si="7"/>
        <v>0</v>
      </c>
    </row>
    <row r="139" spans="1:8" x14ac:dyDescent="0.25">
      <c r="A139" s="57"/>
      <c r="B139" s="25"/>
      <c r="C139" s="25"/>
      <c r="D139" s="24"/>
      <c r="E139" s="3" t="s">
        <v>311</v>
      </c>
      <c r="F139" s="82">
        <f>SUM(F129:F138)</f>
        <v>7500</v>
      </c>
      <c r="G139" s="82">
        <f>SUM(G129:G138)</f>
        <v>7600</v>
      </c>
      <c r="H139" s="82">
        <f>SUM(H129:H138)</f>
        <v>15100</v>
      </c>
    </row>
    <row r="140" spans="1:8" x14ac:dyDescent="0.25">
      <c r="A140" s="56">
        <v>2</v>
      </c>
      <c r="B140" s="16">
        <v>111</v>
      </c>
      <c r="C140" s="16">
        <v>322</v>
      </c>
      <c r="D140" s="21" t="s">
        <v>200</v>
      </c>
      <c r="E140" s="1" t="s">
        <v>579</v>
      </c>
      <c r="F140" s="84">
        <v>0</v>
      </c>
      <c r="G140" s="84">
        <v>0</v>
      </c>
      <c r="H140" s="84">
        <f t="shared" si="7"/>
        <v>0</v>
      </c>
    </row>
    <row r="141" spans="1:8" x14ac:dyDescent="0.25">
      <c r="A141" s="56">
        <v>2</v>
      </c>
      <c r="B141" s="16">
        <v>111</v>
      </c>
      <c r="C141" s="16">
        <v>322</v>
      </c>
      <c r="D141" s="21" t="s">
        <v>200</v>
      </c>
      <c r="E141" s="1" t="s">
        <v>493</v>
      </c>
      <c r="F141" s="84">
        <v>0</v>
      </c>
      <c r="G141" s="84">
        <v>0</v>
      </c>
      <c r="H141" s="84">
        <f t="shared" si="7"/>
        <v>0</v>
      </c>
    </row>
    <row r="142" spans="1:8" x14ac:dyDescent="0.25">
      <c r="A142" s="56">
        <v>2</v>
      </c>
      <c r="B142" s="16" t="s">
        <v>367</v>
      </c>
      <c r="C142" s="16">
        <v>322</v>
      </c>
      <c r="D142" s="21" t="s">
        <v>200</v>
      </c>
      <c r="E142" s="1" t="s">
        <v>535</v>
      </c>
      <c r="F142" s="84">
        <v>0</v>
      </c>
      <c r="G142" s="84">
        <v>0</v>
      </c>
      <c r="H142" s="84">
        <f t="shared" si="7"/>
        <v>0</v>
      </c>
    </row>
    <row r="143" spans="1:8" x14ac:dyDescent="0.25">
      <c r="A143" s="56">
        <v>2</v>
      </c>
      <c r="B143" s="16" t="s">
        <v>368</v>
      </c>
      <c r="C143" s="16">
        <v>322</v>
      </c>
      <c r="D143" s="21" t="s">
        <v>200</v>
      </c>
      <c r="E143" s="1" t="s">
        <v>494</v>
      </c>
      <c r="F143" s="84">
        <v>0</v>
      </c>
      <c r="G143" s="84">
        <v>0</v>
      </c>
      <c r="H143" s="84">
        <f t="shared" si="7"/>
        <v>0</v>
      </c>
    </row>
    <row r="144" spans="1:8" x14ac:dyDescent="0.25">
      <c r="A144" s="56">
        <v>2</v>
      </c>
      <c r="B144" s="16">
        <v>71</v>
      </c>
      <c r="C144" s="16">
        <v>322</v>
      </c>
      <c r="D144" s="21" t="s">
        <v>210</v>
      </c>
      <c r="E144" s="1" t="s">
        <v>509</v>
      </c>
      <c r="F144" s="84">
        <v>0</v>
      </c>
      <c r="G144" s="84">
        <v>92500</v>
      </c>
      <c r="H144" s="84">
        <f t="shared" si="7"/>
        <v>92500</v>
      </c>
    </row>
    <row r="145" spans="1:8" x14ac:dyDescent="0.25">
      <c r="A145" s="56">
        <v>2</v>
      </c>
      <c r="B145" s="16">
        <v>111</v>
      </c>
      <c r="C145" s="16">
        <v>322</v>
      </c>
      <c r="D145" s="21" t="s">
        <v>200</v>
      </c>
      <c r="E145" s="1" t="s">
        <v>508</v>
      </c>
      <c r="F145" s="84">
        <v>0</v>
      </c>
      <c r="G145" s="84">
        <v>0</v>
      </c>
      <c r="H145" s="84">
        <f t="shared" si="7"/>
        <v>0</v>
      </c>
    </row>
    <row r="146" spans="1:8" x14ac:dyDescent="0.25">
      <c r="A146" s="56">
        <v>2</v>
      </c>
      <c r="B146" s="16">
        <v>111</v>
      </c>
      <c r="C146" s="16">
        <v>322</v>
      </c>
      <c r="D146" s="21" t="s">
        <v>200</v>
      </c>
      <c r="E146" s="1" t="s">
        <v>536</v>
      </c>
      <c r="F146" s="84">
        <v>0</v>
      </c>
      <c r="G146" s="84">
        <v>0</v>
      </c>
      <c r="H146" s="84">
        <f t="shared" si="7"/>
        <v>0</v>
      </c>
    </row>
    <row r="147" spans="1:8" x14ac:dyDescent="0.25">
      <c r="A147" s="56">
        <v>2</v>
      </c>
      <c r="B147" s="16">
        <v>111</v>
      </c>
      <c r="C147" s="16">
        <v>322</v>
      </c>
      <c r="D147" s="21" t="s">
        <v>200</v>
      </c>
      <c r="E147" s="1" t="s">
        <v>537</v>
      </c>
      <c r="F147" s="84">
        <v>0</v>
      </c>
      <c r="G147" s="84">
        <v>0</v>
      </c>
      <c r="H147" s="84">
        <f t="shared" si="7"/>
        <v>0</v>
      </c>
    </row>
    <row r="148" spans="1:8" x14ac:dyDescent="0.25">
      <c r="A148" s="56">
        <v>2</v>
      </c>
      <c r="B148" s="16">
        <v>71</v>
      </c>
      <c r="C148" s="16">
        <v>322</v>
      </c>
      <c r="D148" s="21" t="s">
        <v>210</v>
      </c>
      <c r="E148" s="1" t="s">
        <v>501</v>
      </c>
      <c r="F148" s="84">
        <v>0</v>
      </c>
      <c r="G148" s="84">
        <v>0</v>
      </c>
      <c r="H148" s="84">
        <f t="shared" si="7"/>
        <v>0</v>
      </c>
    </row>
    <row r="149" spans="1:8" x14ac:dyDescent="0.25">
      <c r="A149" s="56">
        <v>2</v>
      </c>
      <c r="B149" s="16">
        <v>71</v>
      </c>
      <c r="C149" s="16">
        <v>322</v>
      </c>
      <c r="D149" s="21" t="s">
        <v>444</v>
      </c>
      <c r="E149" s="1" t="s">
        <v>502</v>
      </c>
      <c r="F149" s="84">
        <v>0</v>
      </c>
      <c r="G149" s="84">
        <v>0</v>
      </c>
      <c r="H149" s="84">
        <f t="shared" si="7"/>
        <v>0</v>
      </c>
    </row>
    <row r="150" spans="1:8" x14ac:dyDescent="0.25">
      <c r="A150" s="56">
        <v>2</v>
      </c>
      <c r="B150" s="16">
        <v>111</v>
      </c>
      <c r="C150" s="16">
        <v>322</v>
      </c>
      <c r="D150" s="21" t="s">
        <v>200</v>
      </c>
      <c r="E150" s="1" t="s">
        <v>477</v>
      </c>
      <c r="F150" s="84">
        <v>0</v>
      </c>
      <c r="G150" s="84">
        <v>0</v>
      </c>
      <c r="H150" s="84">
        <f t="shared" si="7"/>
        <v>0</v>
      </c>
    </row>
    <row r="151" spans="1:8" x14ac:dyDescent="0.25">
      <c r="A151" s="56">
        <v>2</v>
      </c>
      <c r="B151" s="16" t="s">
        <v>544</v>
      </c>
      <c r="C151" s="16">
        <v>322</v>
      </c>
      <c r="D151" s="21" t="s">
        <v>200</v>
      </c>
      <c r="E151" s="1" t="s">
        <v>545</v>
      </c>
      <c r="F151" s="84">
        <v>0</v>
      </c>
      <c r="G151" s="84">
        <v>0</v>
      </c>
      <c r="H151" s="84">
        <f t="shared" si="7"/>
        <v>0</v>
      </c>
    </row>
    <row r="152" spans="1:8" x14ac:dyDescent="0.25">
      <c r="A152" s="56">
        <v>2</v>
      </c>
      <c r="B152" s="16" t="s">
        <v>544</v>
      </c>
      <c r="C152" s="16">
        <v>322</v>
      </c>
      <c r="D152" s="21" t="s">
        <v>200</v>
      </c>
      <c r="E152" s="1" t="s">
        <v>546</v>
      </c>
      <c r="F152" s="84">
        <v>0</v>
      </c>
      <c r="G152" s="84">
        <v>0</v>
      </c>
      <c r="H152" s="84">
        <f t="shared" si="7"/>
        <v>0</v>
      </c>
    </row>
    <row r="153" spans="1:8" x14ac:dyDescent="0.25">
      <c r="A153" s="56">
        <v>2</v>
      </c>
      <c r="B153" s="16">
        <v>43</v>
      </c>
      <c r="C153" s="16">
        <v>322</v>
      </c>
      <c r="D153" s="21" t="s">
        <v>200</v>
      </c>
      <c r="E153" s="1" t="s">
        <v>431</v>
      </c>
      <c r="F153" s="84">
        <v>250000</v>
      </c>
      <c r="G153" s="84">
        <v>142600</v>
      </c>
      <c r="H153" s="84">
        <f t="shared" si="7"/>
        <v>392600</v>
      </c>
    </row>
    <row r="154" spans="1:8" x14ac:dyDescent="0.25">
      <c r="A154" s="92"/>
      <c r="B154" s="93"/>
      <c r="C154" s="93"/>
      <c r="D154" s="94"/>
      <c r="E154" s="91" t="s">
        <v>318</v>
      </c>
      <c r="F154" s="95">
        <f>SUM(F140:F153)</f>
        <v>250000</v>
      </c>
      <c r="G154" s="95">
        <f>SUM(G140:G153)</f>
        <v>235100</v>
      </c>
      <c r="H154" s="95">
        <f>SUM(H140:H153)</f>
        <v>485100</v>
      </c>
    </row>
    <row r="155" spans="1:8" x14ac:dyDescent="0.25">
      <c r="A155" s="85">
        <v>3</v>
      </c>
      <c r="B155" s="86"/>
      <c r="C155" s="86">
        <v>292</v>
      </c>
      <c r="D155" s="87" t="s">
        <v>216</v>
      </c>
      <c r="E155" s="88" t="s">
        <v>306</v>
      </c>
      <c r="F155" s="84">
        <v>0</v>
      </c>
      <c r="G155" s="84">
        <v>0</v>
      </c>
      <c r="H155" s="84">
        <f t="shared" si="7"/>
        <v>0</v>
      </c>
    </row>
    <row r="156" spans="1:8" x14ac:dyDescent="0.25">
      <c r="A156" s="85">
        <v>3</v>
      </c>
      <c r="B156" s="86" t="s">
        <v>507</v>
      </c>
      <c r="C156" s="86">
        <v>453</v>
      </c>
      <c r="D156" s="87" t="s">
        <v>200</v>
      </c>
      <c r="E156" s="88" t="s">
        <v>510</v>
      </c>
      <c r="F156" s="84">
        <v>0</v>
      </c>
      <c r="G156" s="84">
        <v>0</v>
      </c>
      <c r="H156" s="84">
        <f t="shared" si="7"/>
        <v>0</v>
      </c>
    </row>
    <row r="157" spans="1:8" x14ac:dyDescent="0.25">
      <c r="A157" s="56">
        <v>3</v>
      </c>
      <c r="B157" s="16">
        <v>46</v>
      </c>
      <c r="C157" s="16">
        <v>454</v>
      </c>
      <c r="D157" s="21" t="s">
        <v>200</v>
      </c>
      <c r="E157" s="1" t="s">
        <v>478</v>
      </c>
      <c r="F157" s="84">
        <v>0</v>
      </c>
      <c r="G157" s="84">
        <v>0</v>
      </c>
      <c r="H157" s="84">
        <f t="shared" si="7"/>
        <v>0</v>
      </c>
    </row>
    <row r="158" spans="1:8" x14ac:dyDescent="0.25">
      <c r="A158" s="56">
        <v>3</v>
      </c>
      <c r="B158" s="16">
        <v>51</v>
      </c>
      <c r="C158" s="16">
        <v>513</v>
      </c>
      <c r="D158" s="21" t="s">
        <v>200</v>
      </c>
      <c r="E158" s="1" t="s">
        <v>378</v>
      </c>
      <c r="F158" s="84">
        <v>0</v>
      </c>
      <c r="G158" s="84">
        <v>0</v>
      </c>
      <c r="H158" s="84">
        <f t="shared" si="7"/>
        <v>0</v>
      </c>
    </row>
    <row r="159" spans="1:8" x14ac:dyDescent="0.25">
      <c r="A159" s="56">
        <v>3</v>
      </c>
      <c r="B159" s="16">
        <v>71</v>
      </c>
      <c r="C159" s="16">
        <v>453</v>
      </c>
      <c r="D159" s="21"/>
      <c r="E159" s="1" t="s">
        <v>307</v>
      </c>
      <c r="F159" s="84">
        <v>0</v>
      </c>
      <c r="G159" s="84">
        <v>44736</v>
      </c>
      <c r="H159" s="84">
        <f t="shared" si="7"/>
        <v>44736</v>
      </c>
    </row>
    <row r="160" spans="1:8" x14ac:dyDescent="0.25">
      <c r="A160" s="56">
        <v>3</v>
      </c>
      <c r="B160" s="16">
        <v>71</v>
      </c>
      <c r="C160" s="16">
        <v>453</v>
      </c>
      <c r="D160" s="21"/>
      <c r="E160" s="1" t="s">
        <v>308</v>
      </c>
      <c r="F160" s="84">
        <v>0</v>
      </c>
      <c r="G160" s="84">
        <v>0</v>
      </c>
      <c r="H160" s="84">
        <f t="shared" si="7"/>
        <v>0</v>
      </c>
    </row>
    <row r="161" spans="1:8" x14ac:dyDescent="0.25">
      <c r="A161" s="57"/>
      <c r="B161" s="25"/>
      <c r="C161" s="25"/>
      <c r="D161" s="24"/>
      <c r="E161" s="3" t="s">
        <v>316</v>
      </c>
      <c r="F161" s="82">
        <f t="shared" ref="F161" si="10">SUM(F155:F160)</f>
        <v>0</v>
      </c>
      <c r="G161" s="82">
        <f t="shared" ref="G161:H161" si="11">SUM(G155:G160)</f>
        <v>44736</v>
      </c>
      <c r="H161" s="82">
        <f t="shared" si="11"/>
        <v>44736</v>
      </c>
    </row>
    <row r="162" spans="1:8" x14ac:dyDescent="0.25">
      <c r="A162" s="57"/>
      <c r="B162" s="25"/>
      <c r="C162" s="25"/>
      <c r="D162" s="24"/>
      <c r="E162" s="3"/>
      <c r="F162" s="82"/>
      <c r="G162" s="82"/>
      <c r="H162" s="82"/>
    </row>
    <row r="163" spans="1:8" x14ac:dyDescent="0.25">
      <c r="A163" s="58"/>
      <c r="B163" s="26"/>
      <c r="C163" s="26"/>
      <c r="D163" s="27"/>
      <c r="E163" s="12"/>
      <c r="F163" s="84"/>
      <c r="G163" s="84"/>
      <c r="H163" s="84"/>
    </row>
    <row r="164" spans="1:8" x14ac:dyDescent="0.25">
      <c r="A164" s="58"/>
      <c r="B164" s="26"/>
      <c r="C164" s="26"/>
      <c r="D164" s="27"/>
      <c r="E164" s="12" t="s">
        <v>317</v>
      </c>
      <c r="F164" s="167">
        <f>F128+F139</f>
        <v>1189041</v>
      </c>
      <c r="G164" s="167">
        <f>G128+G139</f>
        <v>1849</v>
      </c>
      <c r="H164" s="167">
        <f>H128+H139</f>
        <v>1190890</v>
      </c>
    </row>
    <row r="165" spans="1:8" x14ac:dyDescent="0.25">
      <c r="A165" s="58"/>
      <c r="B165" s="26"/>
      <c r="C165" s="26"/>
      <c r="D165" s="27"/>
      <c r="E165" s="12" t="s">
        <v>315</v>
      </c>
      <c r="F165" s="167">
        <f>F46</f>
        <v>775352</v>
      </c>
      <c r="G165" s="167">
        <f>G46</f>
        <v>3240</v>
      </c>
      <c r="H165" s="167">
        <f>H46</f>
        <v>778592</v>
      </c>
    </row>
    <row r="166" spans="1:8" x14ac:dyDescent="0.25">
      <c r="A166" s="58"/>
      <c r="B166" s="26"/>
      <c r="C166" s="26"/>
      <c r="D166" s="27"/>
      <c r="E166" s="12" t="s">
        <v>318</v>
      </c>
      <c r="F166" s="167">
        <f t="shared" ref="F166" si="12">F154</f>
        <v>250000</v>
      </c>
      <c r="G166" s="167">
        <f t="shared" ref="G166:H166" si="13">G154</f>
        <v>235100</v>
      </c>
      <c r="H166" s="167">
        <f t="shared" si="13"/>
        <v>485100</v>
      </c>
    </row>
    <row r="167" spans="1:8" ht="24.75" customHeight="1" x14ac:dyDescent="0.25">
      <c r="A167" s="58"/>
      <c r="B167" s="26"/>
      <c r="C167" s="26"/>
      <c r="D167" s="27"/>
      <c r="E167" s="12" t="s">
        <v>410</v>
      </c>
      <c r="F167" s="167">
        <f t="shared" ref="F167" si="14">F161</f>
        <v>0</v>
      </c>
      <c r="G167" s="167">
        <f t="shared" ref="G167:H167" si="15">G161</f>
        <v>44736</v>
      </c>
      <c r="H167" s="167">
        <f t="shared" si="15"/>
        <v>44736</v>
      </c>
    </row>
    <row r="168" spans="1:8" x14ac:dyDescent="0.25">
      <c r="A168" s="56"/>
      <c r="B168" s="16"/>
      <c r="C168" s="16"/>
      <c r="D168" s="21"/>
      <c r="E168" s="1" t="s">
        <v>312</v>
      </c>
      <c r="F168" s="168">
        <f t="shared" ref="F168" si="16">SUM(F164:F167)</f>
        <v>2214393</v>
      </c>
      <c r="G168" s="168">
        <f t="shared" ref="G168:H168" si="17">SUM(G164:G167)</f>
        <v>284925</v>
      </c>
      <c r="H168" s="168">
        <f t="shared" si="17"/>
        <v>2499318</v>
      </c>
    </row>
    <row r="169" spans="1:8" ht="29.25" customHeight="1" thickBot="1" x14ac:dyDescent="0.3">
      <c r="A169" s="59"/>
      <c r="B169" s="28"/>
      <c r="C169" s="28"/>
      <c r="D169" s="29"/>
      <c r="E169" s="30" t="s">
        <v>313</v>
      </c>
      <c r="F169" s="169">
        <v>24440</v>
      </c>
      <c r="G169" s="169">
        <v>24440</v>
      </c>
      <c r="H169" s="169">
        <v>24440</v>
      </c>
    </row>
    <row r="170" spans="1:8" ht="15.75" thickBot="1" x14ac:dyDescent="0.3">
      <c r="A170" s="15"/>
      <c r="B170" s="18"/>
      <c r="C170" s="18"/>
      <c r="D170" s="31"/>
      <c r="E170" s="50" t="s">
        <v>312</v>
      </c>
      <c r="F170" s="170">
        <f t="shared" ref="F170" si="18">SUM(F168:F169)</f>
        <v>2238833</v>
      </c>
      <c r="G170" s="170">
        <f t="shared" ref="G170:H170" si="19">SUM(G168:G169)</f>
        <v>309365</v>
      </c>
      <c r="H170" s="170">
        <f t="shared" si="19"/>
        <v>2523758</v>
      </c>
    </row>
    <row r="173" spans="1:8" x14ac:dyDescent="0.25">
      <c r="C173" s="51"/>
      <c r="D173" s="52"/>
      <c r="E173" s="14"/>
      <c r="F173" s="51" t="s">
        <v>331</v>
      </c>
      <c r="G173" s="98">
        <v>45407</v>
      </c>
      <c r="H173" s="132"/>
    </row>
    <row r="174" spans="1:8" x14ac:dyDescent="0.25">
      <c r="C174" s="51"/>
      <c r="D174" s="52"/>
      <c r="E174" s="14"/>
      <c r="F174" s="51" t="s">
        <v>332</v>
      </c>
      <c r="G174" s="98">
        <v>45425</v>
      </c>
      <c r="H174" s="132"/>
    </row>
    <row r="175" spans="1:8" x14ac:dyDescent="0.25">
      <c r="C175"/>
      <c r="D175"/>
      <c r="E175" s="14"/>
      <c r="F175" s="133"/>
      <c r="G175" s="133"/>
      <c r="H175" s="133"/>
    </row>
    <row r="176" spans="1:8" x14ac:dyDescent="0.25">
      <c r="A176" s="54"/>
      <c r="C176"/>
      <c r="D176"/>
      <c r="E176" s="54"/>
      <c r="F176" s="133"/>
      <c r="G176" s="133"/>
      <c r="H176" s="133"/>
    </row>
    <row r="177" spans="1:5" x14ac:dyDescent="0.25">
      <c r="A177" s="54" t="s">
        <v>601</v>
      </c>
      <c r="C177" s="110"/>
      <c r="D177" s="111"/>
      <c r="E177" s="112"/>
    </row>
    <row r="178" spans="1:5" x14ac:dyDescent="0.25">
      <c r="C178" s="51"/>
      <c r="D178" s="52"/>
      <c r="E178" s="53"/>
    </row>
  </sheetData>
  <phoneticPr fontId="5" type="noConversion"/>
  <printOptions vertic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abSelected="1" topLeftCell="A3" workbookViewId="0">
      <selection activeCell="E27" sqref="E27"/>
    </sheetView>
  </sheetViews>
  <sheetFormatPr defaultRowHeight="15" x14ac:dyDescent="0.25"/>
  <cols>
    <col min="1" max="1" width="44" customWidth="1"/>
    <col min="2" max="2" width="15.85546875" customWidth="1"/>
    <col min="3" max="3" width="15.7109375" customWidth="1"/>
    <col min="4" max="4" width="17.85546875" customWidth="1"/>
  </cols>
  <sheetData>
    <row r="1" spans="1:4" ht="18.75" x14ac:dyDescent="0.3">
      <c r="A1" s="60" t="s">
        <v>599</v>
      </c>
      <c r="B1" s="61"/>
    </row>
    <row r="2" spans="1:4" ht="9" customHeight="1" thickBot="1" x14ac:dyDescent="0.3">
      <c r="A2" s="63"/>
      <c r="B2" s="63"/>
      <c r="C2" s="63"/>
    </row>
    <row r="3" spans="1:4" ht="22.5" customHeight="1" thickBot="1" x14ac:dyDescent="0.3">
      <c r="A3" s="90" t="s">
        <v>333</v>
      </c>
      <c r="B3" s="73">
        <v>2024</v>
      </c>
      <c r="C3" s="73" t="s">
        <v>511</v>
      </c>
      <c r="D3" s="73" t="s">
        <v>598</v>
      </c>
    </row>
    <row r="4" spans="1:4" ht="15.75" x14ac:dyDescent="0.25">
      <c r="A4" s="64" t="s">
        <v>334</v>
      </c>
      <c r="B4" s="81">
        <v>634464</v>
      </c>
      <c r="C4" s="81">
        <v>185029</v>
      </c>
      <c r="D4" s="81">
        <f>B4+C4</f>
        <v>819493</v>
      </c>
    </row>
    <row r="5" spans="1:4" ht="15.75" x14ac:dyDescent="0.25">
      <c r="A5" s="65" t="s">
        <v>335</v>
      </c>
      <c r="B5" s="80">
        <v>451000</v>
      </c>
      <c r="C5" s="80">
        <v>7396</v>
      </c>
      <c r="D5" s="81">
        <f t="shared" ref="D5:D8" si="0">B5+C5</f>
        <v>458396</v>
      </c>
    </row>
    <row r="6" spans="1:4" ht="15.75" x14ac:dyDescent="0.25">
      <c r="A6" s="65" t="s">
        <v>319</v>
      </c>
      <c r="B6" s="80">
        <v>27916</v>
      </c>
      <c r="C6" s="80">
        <v>92500</v>
      </c>
      <c r="D6" s="81">
        <f t="shared" si="0"/>
        <v>120416</v>
      </c>
    </row>
    <row r="7" spans="1:4" ht="15.75" x14ac:dyDescent="0.25">
      <c r="A7" s="65" t="s">
        <v>408</v>
      </c>
      <c r="B7" s="80"/>
      <c r="C7" s="80"/>
      <c r="D7" s="81">
        <f t="shared" si="0"/>
        <v>0</v>
      </c>
    </row>
    <row r="8" spans="1:4" ht="15.75" x14ac:dyDescent="0.25">
      <c r="A8" s="65" t="s">
        <v>432</v>
      </c>
      <c r="B8" s="80">
        <v>60000</v>
      </c>
      <c r="C8" s="80"/>
      <c r="D8" s="81">
        <f t="shared" si="0"/>
        <v>60000</v>
      </c>
    </row>
    <row r="9" spans="1:4" ht="15.75" x14ac:dyDescent="0.25">
      <c r="A9" s="66" t="s">
        <v>336</v>
      </c>
      <c r="B9" s="78">
        <f t="shared" ref="B9" si="1">SUM(B4:B8)</f>
        <v>1173380</v>
      </c>
      <c r="C9" s="78">
        <f t="shared" ref="C9:D9" si="2">SUM(C4:C8)</f>
        <v>284925</v>
      </c>
      <c r="D9" s="78">
        <f t="shared" si="2"/>
        <v>1458305</v>
      </c>
    </row>
    <row r="10" spans="1:4" ht="15.75" x14ac:dyDescent="0.25">
      <c r="A10" s="65" t="s">
        <v>337</v>
      </c>
      <c r="B10" s="80">
        <v>731013</v>
      </c>
      <c r="C10" s="80">
        <v>0</v>
      </c>
      <c r="D10" s="81">
        <f>B10+C10</f>
        <v>731013</v>
      </c>
    </row>
    <row r="11" spans="1:4" ht="15.75" x14ac:dyDescent="0.25">
      <c r="A11" s="65" t="s">
        <v>338</v>
      </c>
      <c r="B11" s="80">
        <v>310000</v>
      </c>
      <c r="C11" s="80">
        <v>0</v>
      </c>
      <c r="D11" s="81">
        <f t="shared" ref="D11:D13" si="3">B11+C11</f>
        <v>310000</v>
      </c>
    </row>
    <row r="12" spans="1:4" ht="15.75" x14ac:dyDescent="0.25">
      <c r="A12" s="65" t="s">
        <v>570</v>
      </c>
      <c r="B12" s="80">
        <v>0</v>
      </c>
      <c r="C12" s="80">
        <v>0</v>
      </c>
      <c r="D12" s="81">
        <f t="shared" si="3"/>
        <v>0</v>
      </c>
    </row>
    <row r="13" spans="1:4" ht="15.75" x14ac:dyDescent="0.25">
      <c r="A13" s="65" t="s">
        <v>339</v>
      </c>
      <c r="B13" s="80">
        <v>24440</v>
      </c>
      <c r="C13" s="80">
        <v>0</v>
      </c>
      <c r="D13" s="81">
        <f t="shared" si="3"/>
        <v>24440</v>
      </c>
    </row>
    <row r="14" spans="1:4" x14ac:dyDescent="0.25">
      <c r="A14" s="67" t="s">
        <v>340</v>
      </c>
      <c r="B14" s="179">
        <f>SUM(B10:B13)</f>
        <v>1065453</v>
      </c>
      <c r="C14" s="179">
        <f>SUM(C10:C13)</f>
        <v>0</v>
      </c>
      <c r="D14" s="179">
        <f>SUM(D10:D13)</f>
        <v>1065453</v>
      </c>
    </row>
    <row r="15" spans="1:4" ht="16.5" thickBot="1" x14ac:dyDescent="0.3">
      <c r="A15" s="68" t="s">
        <v>341</v>
      </c>
      <c r="B15" s="79">
        <f>B9+B14</f>
        <v>2238833</v>
      </c>
      <c r="C15" s="79">
        <f>C9+C14</f>
        <v>284925</v>
      </c>
      <c r="D15" s="79">
        <f>D9+D14</f>
        <v>2523758</v>
      </c>
    </row>
    <row r="16" spans="1:4" ht="15.75" thickBot="1" x14ac:dyDescent="0.3">
      <c r="A16" s="99"/>
    </row>
    <row r="17" spans="1:4" ht="33" customHeight="1" thickBot="1" x14ac:dyDescent="0.3">
      <c r="A17" s="103" t="s">
        <v>342</v>
      </c>
      <c r="B17" s="104">
        <v>2023</v>
      </c>
      <c r="C17" s="73" t="s">
        <v>511</v>
      </c>
      <c r="D17" s="73" t="s">
        <v>511</v>
      </c>
    </row>
    <row r="18" spans="1:4" ht="26.25" customHeight="1" x14ac:dyDescent="0.25">
      <c r="A18" s="100" t="s">
        <v>343</v>
      </c>
      <c r="B18" s="171">
        <v>1189041</v>
      </c>
      <c r="C18" s="171">
        <v>1849</v>
      </c>
      <c r="D18" s="172">
        <f>B18+C18</f>
        <v>1190890</v>
      </c>
    </row>
    <row r="19" spans="1:4" ht="21" customHeight="1" x14ac:dyDescent="0.25">
      <c r="A19" s="101" t="s">
        <v>344</v>
      </c>
      <c r="B19" s="173">
        <v>250000</v>
      </c>
      <c r="C19" s="173">
        <v>235100</v>
      </c>
      <c r="D19" s="172">
        <f t="shared" ref="D19:D22" si="4">B19+C19</f>
        <v>485100</v>
      </c>
    </row>
    <row r="20" spans="1:4" ht="21" customHeight="1" x14ac:dyDescent="0.25">
      <c r="A20" s="101" t="s">
        <v>359</v>
      </c>
      <c r="B20" s="173">
        <v>0</v>
      </c>
      <c r="C20" s="173"/>
      <c r="D20" s="172">
        <f t="shared" si="4"/>
        <v>0</v>
      </c>
    </row>
    <row r="21" spans="1:4" ht="21" customHeight="1" x14ac:dyDescent="0.25">
      <c r="A21" s="101" t="s">
        <v>319</v>
      </c>
      <c r="B21" s="173"/>
      <c r="C21" s="173">
        <v>44736</v>
      </c>
      <c r="D21" s="172">
        <f t="shared" si="4"/>
        <v>44736</v>
      </c>
    </row>
    <row r="22" spans="1:4" ht="21" customHeight="1" x14ac:dyDescent="0.25">
      <c r="A22" s="101" t="s">
        <v>315</v>
      </c>
      <c r="B22" s="173">
        <v>775352</v>
      </c>
      <c r="C22" s="173">
        <v>3240</v>
      </c>
      <c r="D22" s="172">
        <f t="shared" si="4"/>
        <v>778592</v>
      </c>
    </row>
    <row r="23" spans="1:4" ht="30.75" customHeight="1" x14ac:dyDescent="0.25">
      <c r="A23" s="102" t="s">
        <v>345</v>
      </c>
      <c r="B23" s="174">
        <f t="shared" ref="B23" si="5">SUM(B18:B22)</f>
        <v>2214393</v>
      </c>
      <c r="C23" s="174">
        <f t="shared" ref="C23:D23" si="6">SUM(C18:C22)</f>
        <v>284925</v>
      </c>
      <c r="D23" s="174">
        <f t="shared" si="6"/>
        <v>2499318</v>
      </c>
    </row>
    <row r="24" spans="1:4" ht="24" customHeight="1" x14ac:dyDescent="0.25">
      <c r="A24" s="70" t="s">
        <v>346</v>
      </c>
      <c r="B24" s="175">
        <v>24440</v>
      </c>
      <c r="C24" s="175">
        <v>24440</v>
      </c>
      <c r="D24" s="175">
        <v>24440</v>
      </c>
    </row>
    <row r="25" spans="1:4" ht="39.75" customHeight="1" thickBot="1" x14ac:dyDescent="0.3">
      <c r="A25" s="105" t="s">
        <v>347</v>
      </c>
      <c r="B25" s="176">
        <f t="shared" ref="B25" si="7">SUM(B23:B24)</f>
        <v>2238833</v>
      </c>
      <c r="C25" s="176">
        <f t="shared" ref="C25:D25" si="8">SUM(C23:C24)</f>
        <v>309365</v>
      </c>
      <c r="D25" s="176">
        <f t="shared" si="8"/>
        <v>2523758</v>
      </c>
    </row>
    <row r="26" spans="1:4" x14ac:dyDescent="0.25">
      <c r="A26" s="62"/>
      <c r="D26" s="69"/>
    </row>
    <row r="27" spans="1:4" x14ac:dyDescent="0.25">
      <c r="A27" s="14"/>
      <c r="B27" s="51" t="s">
        <v>331</v>
      </c>
      <c r="C27" s="98">
        <v>45407</v>
      </c>
      <c r="D27" s="98"/>
    </row>
    <row r="28" spans="1:4" x14ac:dyDescent="0.25">
      <c r="A28" s="14"/>
      <c r="B28" s="51" t="s">
        <v>332</v>
      </c>
      <c r="C28" s="98">
        <v>45425</v>
      </c>
      <c r="D28" s="98"/>
    </row>
    <row r="29" spans="1:4" x14ac:dyDescent="0.25">
      <c r="A29" s="14"/>
      <c r="B29" s="14"/>
    </row>
    <row r="30" spans="1:4" x14ac:dyDescent="0.25">
      <c r="A30" s="54" t="s">
        <v>600</v>
      </c>
      <c r="B30" s="14"/>
    </row>
    <row r="31" spans="1:4" x14ac:dyDescent="0.25">
      <c r="A31" s="54"/>
      <c r="B31" s="52"/>
      <c r="C31" s="53"/>
      <c r="D31" s="13"/>
    </row>
    <row r="32" spans="1:4" x14ac:dyDescent="0.25">
      <c r="A32" s="51"/>
      <c r="B32" s="108"/>
      <c r="C32" s="109"/>
      <c r="D32" s="109"/>
    </row>
    <row r="33" spans="1:4" x14ac:dyDescent="0.25">
      <c r="B33" s="109"/>
      <c r="C33" s="109"/>
      <c r="D33" s="109"/>
    </row>
    <row r="34" spans="1:4" x14ac:dyDescent="0.25">
      <c r="A34" s="71"/>
      <c r="B34" s="106"/>
      <c r="C34" s="107"/>
      <c r="D34" s="106"/>
    </row>
    <row r="35" spans="1:4" ht="15.75" x14ac:dyDescent="0.25">
      <c r="A35" s="72"/>
    </row>
    <row r="36" spans="1:4" ht="15.75" x14ac:dyDescent="0.25">
      <c r="A36" s="72"/>
    </row>
  </sheetData>
  <phoneticPr fontId="5" type="noConversion"/>
  <pageMargins left="0.19685039370078741" right="0.19685039370078741" top="0.35433070866141736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2024-05-30T12:01:30Z</dcterms:modified>
</cp:coreProperties>
</file>